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5-2026 н.р\Естетика та дизайн товарів\"/>
    </mc:Choice>
  </mc:AlternateContent>
  <xr:revisionPtr revIDLastSave="0" documentId="13_ncr:1_{E4E38363-3F0F-4F14-BC28-4F7CB78BE8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8" i="1" s="1"/>
  <c r="E18" i="1"/>
  <c r="H18" i="1" s="1"/>
  <c r="E14" i="1"/>
  <c r="H14" i="1" s="1"/>
  <c r="E9" i="1"/>
  <c r="H9" i="1" s="1"/>
  <c r="E5" i="1"/>
  <c r="G5" i="1" s="1"/>
  <c r="E10" i="1"/>
  <c r="H10" i="1" s="1"/>
  <c r="E4" i="1"/>
  <c r="H4" i="1" s="1"/>
  <c r="E20" i="1"/>
  <c r="G20" i="1" s="1"/>
  <c r="E7" i="1"/>
  <c r="H7" i="1" s="1"/>
  <c r="E21" i="1"/>
  <c r="H21" i="1" s="1"/>
  <c r="E22" i="1"/>
  <c r="H22" i="1" s="1"/>
  <c r="E16" i="1"/>
  <c r="H16" i="1" s="1"/>
  <c r="E17" i="1"/>
  <c r="G17" i="1" s="1"/>
  <c r="E12" i="1"/>
  <c r="G12" i="1" s="1"/>
  <c r="E15" i="1"/>
  <c r="G15" i="1" s="1"/>
  <c r="E6" i="1"/>
  <c r="G6" i="1" s="1"/>
  <c r="E19" i="1"/>
  <c r="H19" i="1" s="1"/>
  <c r="E11" i="1"/>
  <c r="H11" i="1" s="1"/>
  <c r="E3" i="1"/>
  <c r="H3" i="1" s="1"/>
  <c r="E13" i="1"/>
  <c r="H13" i="1" s="1"/>
  <c r="G21" i="1" l="1"/>
  <c r="I21" i="1" s="1"/>
  <c r="G18" i="1"/>
  <c r="I18" i="1" s="1"/>
  <c r="G3" i="1"/>
  <c r="I3" i="1" s="1"/>
  <c r="G11" i="1"/>
  <c r="I11" i="1" s="1"/>
  <c r="G22" i="1"/>
  <c r="G14" i="1"/>
  <c r="I14" i="1" s="1"/>
  <c r="H15" i="1"/>
  <c r="I15" i="1" s="1"/>
  <c r="H12" i="1"/>
  <c r="I12" i="1" s="1"/>
  <c r="G13" i="1"/>
  <c r="I13" i="1" s="1"/>
  <c r="G16" i="1"/>
  <c r="I16" i="1" s="1"/>
  <c r="G9" i="1"/>
  <c r="I9" i="1" s="1"/>
  <c r="H6" i="1"/>
  <c r="I6" i="1" s="1"/>
  <c r="H20" i="1"/>
  <c r="I20" i="1" s="1"/>
  <c r="G19" i="1"/>
  <c r="I19" i="1" s="1"/>
  <c r="G7" i="1"/>
  <c r="I7" i="1" s="1"/>
  <c r="G8" i="1"/>
  <c r="I8" i="1" s="1"/>
  <c r="H17" i="1"/>
  <c r="I17" i="1" s="1"/>
  <c r="H5" i="1"/>
  <c r="I5" i="1" s="1"/>
  <c r="G4" i="1"/>
  <c r="I4" i="1" s="1"/>
  <c r="G10" i="1"/>
  <c r="I10" i="1" s="1"/>
  <c r="G23" i="1" l="1"/>
  <c r="I22" i="1"/>
  <c r="H23" i="1"/>
  <c r="H25" i="1" l="1"/>
  <c r="I23" i="1"/>
  <c r="I25" i="1" s="1"/>
</calcChain>
</file>

<file path=xl/sharedStrings.xml><?xml version="1.0" encoding="utf-8"?>
<sst xmlns="http://schemas.openxmlformats.org/spreadsheetml/2006/main" count="74" uniqueCount="59">
  <si>
    <t>№ з/п</t>
  </si>
  <si>
    <t>Показник</t>
  </si>
  <si>
    <t>Характеристика</t>
  </si>
  <si>
    <r>
      <t xml:space="preserve">Оцінка </t>
    </r>
    <r>
      <rPr>
        <b/>
        <sz val="12"/>
        <color rgb="FFEE0000"/>
        <rFont val="Times New Roman"/>
        <family val="1"/>
        <charset val="204"/>
      </rPr>
      <t xml:space="preserve">важливості </t>
    </r>
    <r>
      <rPr>
        <b/>
        <sz val="12"/>
        <color theme="1"/>
        <rFont val="Times New Roman"/>
        <family val="1"/>
        <charset val="204"/>
      </rPr>
      <t>показника, балів (1-10)</t>
    </r>
  </si>
  <si>
    <r>
      <t xml:space="preserve">Оцінка </t>
    </r>
    <r>
      <rPr>
        <b/>
        <sz val="12"/>
        <color rgb="FFEE0000"/>
        <rFont val="Times New Roman"/>
        <family val="1"/>
        <charset val="204"/>
      </rPr>
      <t xml:space="preserve">відповідності </t>
    </r>
    <r>
      <rPr>
        <b/>
        <sz val="12"/>
        <color theme="1"/>
        <rFont val="Times New Roman"/>
        <family val="1"/>
        <charset val="204"/>
      </rPr>
      <t>показника, балів (1-10)</t>
    </r>
  </si>
  <si>
    <t>Зважена оцінка, балів</t>
  </si>
  <si>
    <t>Гармонійність форми кузова автомобіля</t>
  </si>
  <si>
    <t>Узгодженість пропорцій, плавність ліній, співвідношення елементів кузова.</t>
  </si>
  <si>
    <t>Колористичне рішення автомобіля</t>
  </si>
  <si>
    <t>Привабливість кольору, насиченість, блиск, поєднання з дизайном кузова.</t>
  </si>
  <si>
    <t>Оригінальність зовнішнього дизайну автомобіля</t>
  </si>
  <si>
    <t>Новизна, унікальність зовнішнього вигляду, який відрізняє модель від конкурентів.</t>
  </si>
  <si>
    <t>Відповідність стилю автомобіля класу та бренду</t>
  </si>
  <si>
    <t>Узгодженість дизайну з іміджем марки (спортивний, бізнес, сімейний тощо).</t>
  </si>
  <si>
    <t>Пропорційність елементів кузова</t>
  </si>
  <si>
    <t>Співмірність капота, даху, багажника, коліс і віконних ліній.</t>
  </si>
  <si>
    <t>Якість обробки зовнішніх поверхонь</t>
  </si>
  <si>
    <t>Гладкість, рівномірність покриття, якість лакофарбового шару.</t>
  </si>
  <si>
    <t>Тактильна привабливість матеріалів салону</t>
  </si>
  <si>
    <t>Приємність матеріалів оббивки, керма, панелі приладів на дотик.</t>
  </si>
  <si>
    <t>Відповідність матеріалів інтер’єру класу автомобіля</t>
  </si>
  <si>
    <t>Гармонія між ціною, якістю матеріалів і візуальним ефектом.</t>
  </si>
  <si>
    <t>Естетичність оформлення панелі приладів</t>
  </si>
  <si>
    <t>Узгодженість кольорів, шрифтів, підсвічування, зручність і привабливість.</t>
  </si>
  <si>
    <t>Гармонійність поєднання кольорів екстер’єру та інтер’єру</t>
  </si>
  <si>
    <t>Наскільки добре поєднуються відтінки кузова та салону.</t>
  </si>
  <si>
    <t>Сучасність художнього оформлення кузова</t>
  </si>
  <si>
    <t>Відповідність дизайну сучасним тенденціям автомобільного стилю.</t>
  </si>
  <si>
    <t>Цілісність візуального образу автомобіля</t>
  </si>
  <si>
    <t>Єдність зовнішнього вигляду, салону, фар, решітки, коліс тощо.</t>
  </si>
  <si>
    <t>Ергономічність дизайнерського рішення салону</t>
  </si>
  <si>
    <t>Поєднання зручності керування з гармонійним виглядом інтер’єру.</t>
  </si>
  <si>
    <t>Відповідність зовнішнього вигляду функціональному призначенню автомобіля</t>
  </si>
  <si>
    <t>Узгодженість дизайну з типом авто (позашляховик, спорткар, седан тощо).</t>
  </si>
  <si>
    <t>Гармонія композиції передньої та задньої частини автомобіля</t>
  </si>
  <si>
    <t>Взаємна узгодженість пропорцій і стилю між основними зонами кузова.</t>
  </si>
  <si>
    <t>Ритмічність і пластичність ліній кузова</t>
  </si>
  <si>
    <t>Повторення елементів, плавність переходів, динамічність силуету.</t>
  </si>
  <si>
    <t>Світлотіньова виразність форми кузова</t>
  </si>
  <si>
    <t>Як відблиски й тіні підкреслюють об’єм, форму й елегантність ліній.</t>
  </si>
  <si>
    <t>Емоційна привабливість автомобіля</t>
  </si>
  <si>
    <t>Враження, яке створює авто — елегантність, потужність, надійність тощо.</t>
  </si>
  <si>
    <t>Оригінальність дизайну освітлювальних елементів автомобіля</t>
  </si>
  <si>
    <t>Унікальність форм фар, задніх ліхтарів, світлових підписів.</t>
  </si>
  <si>
    <t>Наявність символічних і фірмових ознак бренду</t>
  </si>
  <si>
    <t>Відображення корпоративного стилю: логотип, решітка радіатора, форма капота.</t>
  </si>
  <si>
    <t>Ваговий коефіцієнт</t>
  </si>
  <si>
    <t>Максимально можливе значення, балів</t>
  </si>
  <si>
    <t>Відхилення від максимально можливого значення, балів</t>
  </si>
  <si>
    <t>РАЗОМ, балів</t>
  </si>
  <si>
    <t>Стратегічне завдання</t>
  </si>
  <si>
    <t>Примітка</t>
  </si>
  <si>
    <t>Поточне завдання</t>
  </si>
  <si>
    <t>Стратегічне і поточне завдання</t>
  </si>
  <si>
    <t>Завдання</t>
  </si>
  <si>
    <t>Фінансове обгрунтування реалізації завдань, тис. грн</t>
  </si>
  <si>
    <t>Працівники (1 особа), матеріали (клей, серветки), сторонні послуги (логотип)</t>
  </si>
  <si>
    <t>Розрахунки</t>
  </si>
  <si>
    <t>Заробна плата: 2,8 тис. грн; матеріали: 3,0 тис.грн; логотип: 20,0 тис. грн Разом: 28,5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</si>
</sst>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EE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horizontal="center" vertical="center"/>
    </xf>
    <xf numFmtId="1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0" xfId="0" applyNumberFormat="1" applyFont="1"/>
    <xf numFmtId="1" fontId="6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C1" zoomScaleNormal="100" workbookViewId="0">
      <selection activeCell="L6" sqref="L6"/>
    </sheetView>
  </sheetViews>
  <sheetFormatPr defaultRowHeight="14.4" x14ac:dyDescent="0.3"/>
  <cols>
    <col min="1" max="1" width="5" customWidth="1"/>
    <col min="2" max="2" width="28.6640625" customWidth="1"/>
    <col min="3" max="3" width="33.109375" customWidth="1"/>
    <col min="4" max="5" width="14.21875" customWidth="1"/>
    <col min="6" max="6" width="14.88671875" customWidth="1"/>
    <col min="7" max="7" width="14.21875" customWidth="1"/>
    <col min="8" max="8" width="16.5546875" customWidth="1"/>
    <col min="9" max="9" width="17.21875" customWidth="1"/>
    <col min="10" max="10" width="19.88671875" customWidth="1"/>
    <col min="11" max="11" width="22.21875" customWidth="1"/>
    <col min="12" max="12" width="22.109375" customWidth="1"/>
    <col min="13" max="13" width="18" customWidth="1"/>
  </cols>
  <sheetData>
    <row r="1" spans="1:13" ht="15" thickBot="1" x14ac:dyDescent="0.35"/>
    <row r="2" spans="1:13" ht="63" thickBot="1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46</v>
      </c>
      <c r="F2" s="3" t="s">
        <v>4</v>
      </c>
      <c r="G2" s="7" t="s">
        <v>5</v>
      </c>
      <c r="H2" s="9" t="s">
        <v>47</v>
      </c>
      <c r="I2" s="9" t="s">
        <v>48</v>
      </c>
      <c r="J2" s="9" t="s">
        <v>54</v>
      </c>
      <c r="K2" s="9" t="s">
        <v>55</v>
      </c>
      <c r="L2" s="9" t="s">
        <v>51</v>
      </c>
      <c r="M2" s="9" t="s">
        <v>57</v>
      </c>
    </row>
    <row r="3" spans="1:13" ht="72.599999999999994" thickBot="1" x14ac:dyDescent="0.35">
      <c r="A3" s="4">
        <v>20</v>
      </c>
      <c r="B3" s="5" t="s">
        <v>44</v>
      </c>
      <c r="C3" s="5" t="s">
        <v>45</v>
      </c>
      <c r="D3" s="6">
        <v>10</v>
      </c>
      <c r="E3" s="6">
        <f t="shared" ref="E3:E22" si="0">D3/10</f>
        <v>1</v>
      </c>
      <c r="F3" s="6">
        <v>5</v>
      </c>
      <c r="G3" s="8">
        <f t="shared" ref="G3:G22" si="1">E3*F3</f>
        <v>5</v>
      </c>
      <c r="H3" s="10">
        <f t="shared" ref="H3:H22" si="2">E3*10</f>
        <v>10</v>
      </c>
      <c r="I3" s="20">
        <f t="shared" ref="I3:I22" si="3">H3-G3</f>
        <v>5</v>
      </c>
      <c r="J3" s="27" t="s">
        <v>52</v>
      </c>
      <c r="K3" s="29" t="s">
        <v>58</v>
      </c>
      <c r="L3" s="29" t="s">
        <v>56</v>
      </c>
      <c r="M3" s="16"/>
    </row>
    <row r="4" spans="1:13" ht="31.8" thickBot="1" x14ac:dyDescent="0.35">
      <c r="A4" s="4">
        <v>8</v>
      </c>
      <c r="B4" s="5" t="s">
        <v>20</v>
      </c>
      <c r="C4" s="5" t="s">
        <v>21</v>
      </c>
      <c r="D4" s="6">
        <v>9</v>
      </c>
      <c r="E4" s="6">
        <f t="shared" si="0"/>
        <v>0.9</v>
      </c>
      <c r="F4" s="6">
        <v>7</v>
      </c>
      <c r="G4" s="8">
        <f t="shared" si="1"/>
        <v>6.3</v>
      </c>
      <c r="H4" s="10">
        <f t="shared" si="2"/>
        <v>9</v>
      </c>
      <c r="I4" s="20">
        <f t="shared" si="3"/>
        <v>2.7</v>
      </c>
      <c r="J4" s="26" t="s">
        <v>52</v>
      </c>
      <c r="K4" s="29"/>
      <c r="L4" s="29"/>
      <c r="M4" s="16"/>
    </row>
    <row r="5" spans="1:13" ht="47.4" thickBot="1" x14ac:dyDescent="0.35">
      <c r="A5" s="4">
        <v>6</v>
      </c>
      <c r="B5" s="5" t="s">
        <v>16</v>
      </c>
      <c r="C5" s="5" t="s">
        <v>17</v>
      </c>
      <c r="D5" s="6">
        <v>5</v>
      </c>
      <c r="E5" s="6">
        <f t="shared" si="0"/>
        <v>0.5</v>
      </c>
      <c r="F5" s="6">
        <v>5</v>
      </c>
      <c r="G5" s="8">
        <f t="shared" si="1"/>
        <v>2.5</v>
      </c>
      <c r="H5" s="10">
        <f t="shared" si="2"/>
        <v>5</v>
      </c>
      <c r="I5" s="20">
        <f t="shared" si="3"/>
        <v>2.5</v>
      </c>
      <c r="J5" s="27" t="s">
        <v>52</v>
      </c>
      <c r="K5" s="29"/>
      <c r="L5" s="29"/>
      <c r="M5" s="16"/>
    </row>
    <row r="6" spans="1:13" ht="47.4" thickBot="1" x14ac:dyDescent="0.35">
      <c r="A6" s="4">
        <v>17</v>
      </c>
      <c r="B6" s="5" t="s">
        <v>38</v>
      </c>
      <c r="C6" s="5" t="s">
        <v>39</v>
      </c>
      <c r="D6" s="6">
        <v>6</v>
      </c>
      <c r="E6" s="6">
        <f t="shared" si="0"/>
        <v>0.6</v>
      </c>
      <c r="F6" s="6">
        <v>7</v>
      </c>
      <c r="G6" s="8">
        <f t="shared" si="1"/>
        <v>4.2</v>
      </c>
      <c r="H6" s="10">
        <f t="shared" si="2"/>
        <v>6</v>
      </c>
      <c r="I6" s="20">
        <f t="shared" si="3"/>
        <v>1.7999999999999998</v>
      </c>
      <c r="J6" s="26" t="s">
        <v>52</v>
      </c>
      <c r="K6" s="29"/>
      <c r="L6" s="29"/>
      <c r="M6" s="16"/>
    </row>
    <row r="7" spans="1:13" ht="47.4" thickBot="1" x14ac:dyDescent="0.35">
      <c r="A7" s="4">
        <v>10</v>
      </c>
      <c r="B7" s="5" t="s">
        <v>24</v>
      </c>
      <c r="C7" s="5" t="s">
        <v>25</v>
      </c>
      <c r="D7" s="6">
        <v>10</v>
      </c>
      <c r="E7" s="6">
        <f t="shared" si="0"/>
        <v>1</v>
      </c>
      <c r="F7" s="6">
        <v>9</v>
      </c>
      <c r="G7" s="8">
        <f t="shared" si="1"/>
        <v>9</v>
      </c>
      <c r="H7" s="10">
        <f t="shared" si="2"/>
        <v>10</v>
      </c>
      <c r="I7" s="20">
        <f t="shared" si="3"/>
        <v>1</v>
      </c>
      <c r="J7" s="26" t="s">
        <v>52</v>
      </c>
      <c r="K7" s="29"/>
      <c r="L7" s="29"/>
      <c r="M7" s="16"/>
    </row>
    <row r="8" spans="1:13" ht="47.4" thickBot="1" x14ac:dyDescent="0.35">
      <c r="A8" s="4">
        <v>2</v>
      </c>
      <c r="B8" s="5" t="s">
        <v>8</v>
      </c>
      <c r="C8" s="5" t="s">
        <v>9</v>
      </c>
      <c r="D8" s="6">
        <v>9</v>
      </c>
      <c r="E8" s="6">
        <f t="shared" si="0"/>
        <v>0.9</v>
      </c>
      <c r="F8" s="6">
        <v>9</v>
      </c>
      <c r="G8" s="8">
        <f t="shared" si="1"/>
        <v>8.1</v>
      </c>
      <c r="H8" s="10">
        <f t="shared" si="2"/>
        <v>9</v>
      </c>
      <c r="I8" s="20">
        <f t="shared" si="3"/>
        <v>0.90000000000000036</v>
      </c>
      <c r="J8" s="26" t="s">
        <v>52</v>
      </c>
      <c r="K8" s="29"/>
      <c r="L8" s="29"/>
      <c r="M8" s="16"/>
    </row>
    <row r="9" spans="1:13" ht="47.4" thickBot="1" x14ac:dyDescent="0.35">
      <c r="A9" s="4">
        <v>5</v>
      </c>
      <c r="B9" s="5" t="s">
        <v>14</v>
      </c>
      <c r="C9" s="5" t="s">
        <v>15</v>
      </c>
      <c r="D9" s="6">
        <v>10</v>
      </c>
      <c r="E9" s="6">
        <f t="shared" si="0"/>
        <v>1</v>
      </c>
      <c r="F9" s="6">
        <v>4</v>
      </c>
      <c r="G9" s="8">
        <f t="shared" si="1"/>
        <v>4</v>
      </c>
      <c r="H9" s="10">
        <f t="shared" si="2"/>
        <v>10</v>
      </c>
      <c r="I9" s="20">
        <f t="shared" si="3"/>
        <v>6</v>
      </c>
      <c r="J9" s="26" t="s">
        <v>50</v>
      </c>
      <c r="K9" s="29"/>
      <c r="L9" s="29"/>
      <c r="M9" s="16"/>
    </row>
    <row r="10" spans="1:13" ht="31.8" thickBot="1" x14ac:dyDescent="0.35">
      <c r="A10" s="4">
        <v>7</v>
      </c>
      <c r="B10" s="5" t="s">
        <v>18</v>
      </c>
      <c r="C10" s="5" t="s">
        <v>19</v>
      </c>
      <c r="D10" s="6">
        <v>6</v>
      </c>
      <c r="E10" s="6">
        <f t="shared" si="0"/>
        <v>0.6</v>
      </c>
      <c r="F10" s="6">
        <v>5</v>
      </c>
      <c r="G10" s="8">
        <f t="shared" si="1"/>
        <v>3</v>
      </c>
      <c r="H10" s="10">
        <f t="shared" si="2"/>
        <v>6</v>
      </c>
      <c r="I10" s="20">
        <f t="shared" si="3"/>
        <v>3</v>
      </c>
      <c r="J10" s="26" t="s">
        <v>50</v>
      </c>
      <c r="K10" s="29"/>
      <c r="L10" s="29"/>
      <c r="M10" s="16"/>
    </row>
    <row r="11" spans="1:13" ht="47.4" thickBot="1" x14ac:dyDescent="0.35">
      <c r="A11" s="4">
        <v>19</v>
      </c>
      <c r="B11" s="5" t="s">
        <v>42</v>
      </c>
      <c r="C11" s="5" t="s">
        <v>43</v>
      </c>
      <c r="D11" s="6">
        <v>7</v>
      </c>
      <c r="E11" s="6">
        <f t="shared" si="0"/>
        <v>0.7</v>
      </c>
      <c r="F11" s="6">
        <v>7</v>
      </c>
      <c r="G11" s="8">
        <f t="shared" si="1"/>
        <v>4.8999999999999995</v>
      </c>
      <c r="H11" s="10">
        <f t="shared" si="2"/>
        <v>7</v>
      </c>
      <c r="I11" s="20">
        <f t="shared" si="3"/>
        <v>2.1000000000000005</v>
      </c>
      <c r="J11" s="26" t="s">
        <v>50</v>
      </c>
      <c r="K11" s="29"/>
      <c r="L11" s="29"/>
      <c r="M11" s="16"/>
    </row>
    <row r="12" spans="1:13" ht="47.4" thickBot="1" x14ac:dyDescent="0.35">
      <c r="A12" s="4">
        <v>15</v>
      </c>
      <c r="B12" s="5" t="s">
        <v>34</v>
      </c>
      <c r="C12" s="5" t="s">
        <v>35</v>
      </c>
      <c r="D12" s="6">
        <v>10</v>
      </c>
      <c r="E12" s="6">
        <f t="shared" si="0"/>
        <v>1</v>
      </c>
      <c r="F12" s="6">
        <v>8</v>
      </c>
      <c r="G12" s="8">
        <f t="shared" si="1"/>
        <v>8</v>
      </c>
      <c r="H12" s="10">
        <f t="shared" si="2"/>
        <v>10</v>
      </c>
      <c r="I12" s="20">
        <f t="shared" si="3"/>
        <v>2</v>
      </c>
      <c r="J12" s="26" t="s">
        <v>50</v>
      </c>
      <c r="K12" s="29"/>
      <c r="L12" s="29"/>
      <c r="M12" s="16"/>
    </row>
    <row r="13" spans="1:13" ht="47.4" thickBot="1" x14ac:dyDescent="0.35">
      <c r="A13" s="4">
        <v>1</v>
      </c>
      <c r="B13" s="5" t="s">
        <v>6</v>
      </c>
      <c r="C13" s="5" t="s">
        <v>7</v>
      </c>
      <c r="D13" s="6">
        <v>9</v>
      </c>
      <c r="E13" s="6">
        <f t="shared" si="0"/>
        <v>0.9</v>
      </c>
      <c r="F13" s="6">
        <v>8</v>
      </c>
      <c r="G13" s="8">
        <f t="shared" si="1"/>
        <v>7.2</v>
      </c>
      <c r="H13" s="10">
        <f t="shared" si="2"/>
        <v>9</v>
      </c>
      <c r="I13" s="20">
        <f t="shared" si="3"/>
        <v>1.7999999999999998</v>
      </c>
      <c r="J13" s="26" t="s">
        <v>50</v>
      </c>
      <c r="K13" s="29"/>
      <c r="L13" s="29"/>
      <c r="M13" s="16"/>
    </row>
    <row r="14" spans="1:13" ht="47.4" thickBot="1" x14ac:dyDescent="0.35">
      <c r="A14" s="4">
        <v>4</v>
      </c>
      <c r="B14" s="5" t="s">
        <v>12</v>
      </c>
      <c r="C14" s="5" t="s">
        <v>13</v>
      </c>
      <c r="D14" s="6">
        <v>6</v>
      </c>
      <c r="E14" s="6">
        <f t="shared" si="0"/>
        <v>0.6</v>
      </c>
      <c r="F14" s="6">
        <v>7</v>
      </c>
      <c r="G14" s="8">
        <f t="shared" si="1"/>
        <v>4.2</v>
      </c>
      <c r="H14" s="10">
        <f t="shared" si="2"/>
        <v>6</v>
      </c>
      <c r="I14" s="20">
        <f t="shared" si="3"/>
        <v>1.7999999999999998</v>
      </c>
      <c r="J14" s="26" t="s">
        <v>50</v>
      </c>
      <c r="K14" s="29"/>
      <c r="L14" s="29"/>
      <c r="M14" s="16"/>
    </row>
    <row r="15" spans="1:13" ht="47.4" thickBot="1" x14ac:dyDescent="0.35">
      <c r="A15" s="4">
        <v>16</v>
      </c>
      <c r="B15" s="5" t="s">
        <v>36</v>
      </c>
      <c r="C15" s="5" t="s">
        <v>37</v>
      </c>
      <c r="D15" s="6">
        <v>6</v>
      </c>
      <c r="E15" s="6">
        <f t="shared" si="0"/>
        <v>0.6</v>
      </c>
      <c r="F15" s="6">
        <v>7</v>
      </c>
      <c r="G15" s="8">
        <f t="shared" si="1"/>
        <v>4.2</v>
      </c>
      <c r="H15" s="10">
        <f t="shared" si="2"/>
        <v>6</v>
      </c>
      <c r="I15" s="20">
        <f t="shared" si="3"/>
        <v>1.7999999999999998</v>
      </c>
      <c r="J15" s="26" t="s">
        <v>50</v>
      </c>
      <c r="K15" s="29"/>
      <c r="L15" s="29"/>
      <c r="M15" s="16"/>
    </row>
    <row r="16" spans="1:13" ht="47.4" thickBot="1" x14ac:dyDescent="0.35">
      <c r="A16" s="4">
        <v>13</v>
      </c>
      <c r="B16" s="5" t="s">
        <v>30</v>
      </c>
      <c r="C16" s="5" t="s">
        <v>31</v>
      </c>
      <c r="D16" s="6">
        <v>8</v>
      </c>
      <c r="E16" s="6">
        <f t="shared" si="0"/>
        <v>0.8</v>
      </c>
      <c r="F16" s="6">
        <v>8</v>
      </c>
      <c r="G16" s="8">
        <f t="shared" si="1"/>
        <v>6.4</v>
      </c>
      <c r="H16" s="10">
        <f t="shared" si="2"/>
        <v>8</v>
      </c>
      <c r="I16" s="20">
        <f t="shared" si="3"/>
        <v>1.5999999999999996</v>
      </c>
      <c r="J16" s="26" t="s">
        <v>50</v>
      </c>
      <c r="K16" s="29"/>
      <c r="L16" s="29"/>
      <c r="M16" s="16"/>
    </row>
    <row r="17" spans="1:13" ht="47.4" thickBot="1" x14ac:dyDescent="0.35">
      <c r="A17" s="4">
        <v>14</v>
      </c>
      <c r="B17" s="5" t="s">
        <v>32</v>
      </c>
      <c r="C17" s="5" t="s">
        <v>33</v>
      </c>
      <c r="D17" s="6">
        <v>7</v>
      </c>
      <c r="E17" s="6">
        <f t="shared" si="0"/>
        <v>0.7</v>
      </c>
      <c r="F17" s="6">
        <v>8</v>
      </c>
      <c r="G17" s="8">
        <f t="shared" si="1"/>
        <v>5.6</v>
      </c>
      <c r="H17" s="10">
        <f t="shared" si="2"/>
        <v>7</v>
      </c>
      <c r="I17" s="20">
        <f t="shared" si="3"/>
        <v>1.4000000000000004</v>
      </c>
      <c r="J17" s="26" t="s">
        <v>50</v>
      </c>
      <c r="K17" s="29"/>
      <c r="L17" s="29"/>
      <c r="M17" s="16"/>
    </row>
    <row r="18" spans="1:13" ht="63" thickBot="1" x14ac:dyDescent="0.35">
      <c r="A18" s="4">
        <v>3</v>
      </c>
      <c r="B18" s="5" t="s">
        <v>10</v>
      </c>
      <c r="C18" s="5" t="s">
        <v>11</v>
      </c>
      <c r="D18" s="6">
        <v>8</v>
      </c>
      <c r="E18" s="6">
        <f t="shared" si="0"/>
        <v>0.8</v>
      </c>
      <c r="F18" s="6">
        <v>9</v>
      </c>
      <c r="G18" s="8">
        <f t="shared" si="1"/>
        <v>7.2</v>
      </c>
      <c r="H18" s="10">
        <f t="shared" si="2"/>
        <v>8</v>
      </c>
      <c r="I18" s="20">
        <f t="shared" si="3"/>
        <v>0.79999999999999982</v>
      </c>
      <c r="J18" s="26" t="s">
        <v>50</v>
      </c>
      <c r="K18" s="29"/>
      <c r="L18" s="29"/>
      <c r="M18" s="16"/>
    </row>
    <row r="19" spans="1:13" ht="47.4" thickBot="1" x14ac:dyDescent="0.35">
      <c r="A19" s="4">
        <v>18</v>
      </c>
      <c r="B19" s="5" t="s">
        <v>40</v>
      </c>
      <c r="C19" s="5" t="s">
        <v>41</v>
      </c>
      <c r="D19" s="6">
        <v>8</v>
      </c>
      <c r="E19" s="6">
        <f t="shared" si="0"/>
        <v>0.8</v>
      </c>
      <c r="F19" s="6">
        <v>9</v>
      </c>
      <c r="G19" s="8">
        <f t="shared" si="1"/>
        <v>7.2</v>
      </c>
      <c r="H19" s="10">
        <f t="shared" si="2"/>
        <v>8</v>
      </c>
      <c r="I19" s="20">
        <f t="shared" si="3"/>
        <v>0.79999999999999982</v>
      </c>
      <c r="J19" s="28" t="s">
        <v>53</v>
      </c>
      <c r="K19" s="29"/>
      <c r="L19" s="29"/>
      <c r="M19" s="16"/>
    </row>
    <row r="20" spans="1:13" ht="47.4" thickBot="1" x14ac:dyDescent="0.35">
      <c r="A20" s="4">
        <v>9</v>
      </c>
      <c r="B20" s="5" t="s">
        <v>22</v>
      </c>
      <c r="C20" s="5" t="s">
        <v>23</v>
      </c>
      <c r="D20" s="6">
        <v>7</v>
      </c>
      <c r="E20" s="6">
        <f t="shared" si="0"/>
        <v>0.7</v>
      </c>
      <c r="F20" s="6">
        <v>9</v>
      </c>
      <c r="G20" s="8">
        <f t="shared" si="1"/>
        <v>6.3</v>
      </c>
      <c r="H20" s="10">
        <f t="shared" si="2"/>
        <v>7</v>
      </c>
      <c r="I20" s="20">
        <f t="shared" si="3"/>
        <v>0.70000000000000018</v>
      </c>
      <c r="J20" s="28" t="s">
        <v>53</v>
      </c>
      <c r="K20" s="29"/>
      <c r="L20" s="29"/>
      <c r="M20" s="16"/>
    </row>
    <row r="21" spans="1:13" ht="47.4" thickBot="1" x14ac:dyDescent="0.35">
      <c r="A21" s="4">
        <v>11</v>
      </c>
      <c r="B21" s="5" t="s">
        <v>26</v>
      </c>
      <c r="C21" s="5" t="s">
        <v>27</v>
      </c>
      <c r="D21" s="6">
        <v>6</v>
      </c>
      <c r="E21" s="6">
        <f t="shared" si="0"/>
        <v>0.6</v>
      </c>
      <c r="F21" s="6">
        <v>10</v>
      </c>
      <c r="G21" s="8">
        <f t="shared" si="1"/>
        <v>6</v>
      </c>
      <c r="H21" s="10">
        <f t="shared" si="2"/>
        <v>6</v>
      </c>
      <c r="I21" s="20">
        <f t="shared" si="3"/>
        <v>0</v>
      </c>
      <c r="J21" s="26"/>
      <c r="K21" s="29"/>
      <c r="L21" s="29"/>
      <c r="M21" s="16"/>
    </row>
    <row r="22" spans="1:13" ht="46.8" x14ac:dyDescent="0.3">
      <c r="A22" s="11">
        <v>12</v>
      </c>
      <c r="B22" s="12" t="s">
        <v>28</v>
      </c>
      <c r="C22" s="12" t="s">
        <v>29</v>
      </c>
      <c r="D22" s="13">
        <v>9</v>
      </c>
      <c r="E22" s="13">
        <f t="shared" si="0"/>
        <v>0.9</v>
      </c>
      <c r="F22" s="13">
        <v>10</v>
      </c>
      <c r="G22" s="14">
        <f t="shared" si="1"/>
        <v>9</v>
      </c>
      <c r="H22" s="15">
        <f t="shared" si="2"/>
        <v>9</v>
      </c>
      <c r="I22" s="21">
        <f t="shared" si="3"/>
        <v>0</v>
      </c>
      <c r="J22" s="26"/>
      <c r="K22" s="29"/>
      <c r="L22" s="29"/>
      <c r="M22" s="16"/>
    </row>
    <row r="23" spans="1:13" ht="15.6" x14ac:dyDescent="0.3">
      <c r="A23" s="16"/>
      <c r="B23" s="17" t="s">
        <v>49</v>
      </c>
      <c r="C23" s="16"/>
      <c r="D23" s="16"/>
      <c r="E23" s="16"/>
      <c r="F23" s="16"/>
      <c r="G23" s="18">
        <f>SUM(G3:G22)</f>
        <v>118.30000000000001</v>
      </c>
      <c r="H23" s="18">
        <f>SUM(H3:H22)</f>
        <v>156</v>
      </c>
      <c r="I23" s="22">
        <f>G23-H23</f>
        <v>-37.699999999999989</v>
      </c>
      <c r="K23" s="25"/>
    </row>
    <row r="24" spans="1:13" x14ac:dyDescent="0.3">
      <c r="G24" s="19"/>
      <c r="H24" s="19"/>
      <c r="I24" s="23"/>
    </row>
    <row r="25" spans="1:13" x14ac:dyDescent="0.3">
      <c r="G25" s="19"/>
      <c r="H25" s="19">
        <f>G23/H23*100-100</f>
        <v>-24.166666666666657</v>
      </c>
      <c r="I25" s="24">
        <f>I23/H23*100</f>
        <v>-24.166666666666657</v>
      </c>
    </row>
  </sheetData>
  <sortState xmlns:xlrd2="http://schemas.microsoft.com/office/spreadsheetml/2017/richdata2" ref="A3:J20">
    <sortCondition ref="J3:J20"/>
  </sortState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2025-11-07T07:57:51Z</dcterms:modified>
</cp:coreProperties>
</file>