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gor\Downloads\"/>
    </mc:Choice>
  </mc:AlternateContent>
  <xr:revisionPtr revIDLastSave="0" documentId="13_ncr:1_{669A2749-CF8A-4CF9-8AA6-F440D5864D87}" xr6:coauthVersionLast="47" xr6:coauthVersionMax="47" xr10:uidLastSave="{00000000-0000-0000-0000-000000000000}"/>
  <bookViews>
    <workbookView xWindow="-108" yWindow="-108" windowWidth="23256" windowHeight="12576" xr2:uid="{A0D6A183-C144-4EC9-BB6B-811348EAAAF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9" i="1"/>
  <c r="C27" i="1"/>
  <c r="C26" i="1"/>
  <c r="C25" i="1"/>
  <c r="C22" i="1"/>
  <c r="E22" i="1"/>
  <c r="B22" i="1"/>
  <c r="C24" i="1"/>
  <c r="B24" i="1"/>
  <c r="F16" i="1"/>
  <c r="G16" i="1"/>
  <c r="H16" i="1"/>
  <c r="F17" i="1"/>
  <c r="G17" i="1" s="1"/>
  <c r="H17" i="1"/>
  <c r="F18" i="1"/>
  <c r="G18" i="1" s="1"/>
  <c r="H15" i="1"/>
  <c r="F15" i="1"/>
  <c r="G15" i="1" s="1"/>
  <c r="E18" i="1"/>
  <c r="E17" i="1"/>
  <c r="E16" i="1"/>
  <c r="E15" i="1"/>
  <c r="C16" i="1"/>
  <c r="C17" i="1"/>
  <c r="C18" i="1"/>
  <c r="C15" i="1"/>
  <c r="D17" i="1"/>
  <c r="B17" i="1"/>
  <c r="C7" i="1"/>
  <c r="C8" i="1"/>
  <c r="C9" i="1"/>
  <c r="C10" i="1"/>
  <c r="G6" i="1"/>
  <c r="F8" i="1"/>
  <c r="G8" i="1" s="1"/>
  <c r="F9" i="1"/>
  <c r="G9" i="1" s="1"/>
  <c r="F10" i="1"/>
  <c r="G10" i="1" s="1"/>
  <c r="F6" i="1"/>
  <c r="D10" i="1"/>
  <c r="E10" i="1" s="1"/>
  <c r="B10" i="1"/>
  <c r="C6" i="1" s="1"/>
  <c r="E6" i="1" l="1"/>
  <c r="H6" i="1" s="1"/>
  <c r="E7" i="1"/>
  <c r="H7" i="1" s="1"/>
  <c r="E8" i="1"/>
  <c r="H8" i="1" s="1"/>
  <c r="E9" i="1"/>
  <c r="H9" i="1" s="1"/>
</calcChain>
</file>

<file path=xl/sharedStrings.xml><?xml version="1.0" encoding="utf-8"?>
<sst xmlns="http://schemas.openxmlformats.org/spreadsheetml/2006/main" count="49" uniqueCount="29">
  <si>
    <t>Показник</t>
  </si>
  <si>
    <t>2023 р.</t>
  </si>
  <si>
    <t>2024 р.</t>
  </si>
  <si>
    <t>Зміна показника</t>
  </si>
  <si>
    <t>тис. грн.</t>
  </si>
  <si>
    <t>%</t>
  </si>
  <si>
    <t>+/-</t>
  </si>
  <si>
    <t>п.с.</t>
  </si>
  <si>
    <t>1. Основна діяльність</t>
  </si>
  <si>
    <t>Чистий дохід (виручка) від реалізації продукції (товарів, робіт, послуг)</t>
  </si>
  <si>
    <t>2. Інша операційна діяльність</t>
  </si>
  <si>
    <t>Дохід від реалізації інших оборотних активів (крім фінансових інвестицій)</t>
  </si>
  <si>
    <t>Дохід від оперативного лізингу</t>
  </si>
  <si>
    <t>Разом</t>
  </si>
  <si>
    <t>-</t>
  </si>
  <si>
    <t>тис. грн</t>
  </si>
  <si>
    <r>
      <t>Виручка від реалізації продукції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А</t>
    </r>
  </si>
  <si>
    <r>
      <t>Виручка від реалізації продукції</t>
    </r>
    <r>
      <rPr>
        <b/>
        <sz val="14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Б</t>
    </r>
  </si>
  <si>
    <t>Чистий дохід (виручка) від реалізації продукції та послуг</t>
  </si>
  <si>
    <t>Виручка від реалізації інших видів продукції</t>
  </si>
  <si>
    <t>Обсяг реалізації продукції, тис. од</t>
  </si>
  <si>
    <t>Ціна за одиницю продукції, грн</t>
  </si>
  <si>
    <t>Виручка від реалізації продукції, тис. грн</t>
  </si>
  <si>
    <t>Зміна виручки від реалізації продукції, тис. грн</t>
  </si>
  <si>
    <t>У тому числі за рахунок: зміни обсягу реалізації продукції</t>
  </si>
  <si>
    <t>зміни ціни за одиницю продукції</t>
  </si>
  <si>
    <r>
      <t>(О</t>
    </r>
    <r>
      <rPr>
        <sz val="8"/>
        <color theme="1"/>
        <rFont val="Calibri"/>
        <family val="2"/>
        <charset val="204"/>
        <scheme val="minor"/>
      </rPr>
      <t>2024</t>
    </r>
    <r>
      <rPr>
        <sz val="12"/>
        <color theme="1"/>
        <rFont val="Calibri"/>
        <family val="2"/>
        <charset val="204"/>
        <scheme val="minor"/>
      </rPr>
      <t xml:space="preserve"> - О</t>
    </r>
    <r>
      <rPr>
        <sz val="8"/>
        <color theme="1"/>
        <rFont val="Calibri"/>
        <family val="2"/>
        <charset val="204"/>
        <scheme val="minor"/>
      </rPr>
      <t>2023</t>
    </r>
    <r>
      <rPr>
        <sz val="12"/>
        <color theme="1"/>
        <rFont val="Calibri"/>
        <family val="2"/>
        <charset val="204"/>
        <scheme val="minor"/>
      </rPr>
      <t>) * Ц</t>
    </r>
    <r>
      <rPr>
        <sz val="8"/>
        <color theme="1"/>
        <rFont val="Calibri"/>
        <family val="2"/>
        <charset val="204"/>
        <scheme val="minor"/>
      </rPr>
      <t>2023</t>
    </r>
  </si>
  <si>
    <r>
      <t>(Ц</t>
    </r>
    <r>
      <rPr>
        <sz val="8"/>
        <color theme="1"/>
        <rFont val="Calibri"/>
        <family val="2"/>
        <charset val="204"/>
        <scheme val="minor"/>
      </rPr>
      <t>2024</t>
    </r>
    <r>
      <rPr>
        <sz val="12"/>
        <color theme="1"/>
        <rFont val="Calibri"/>
        <family val="2"/>
        <charset val="204"/>
        <scheme val="minor"/>
      </rPr>
      <t xml:space="preserve"> - Ц</t>
    </r>
    <r>
      <rPr>
        <sz val="8"/>
        <color theme="1"/>
        <rFont val="Calibri"/>
        <family val="2"/>
        <charset val="204"/>
        <scheme val="minor"/>
      </rPr>
      <t>2023</t>
    </r>
    <r>
      <rPr>
        <sz val="12"/>
        <color theme="1"/>
        <rFont val="Calibri"/>
        <family val="2"/>
        <charset val="204"/>
        <scheme val="minor"/>
      </rPr>
      <t>) * О</t>
    </r>
    <r>
      <rPr>
        <sz val="8"/>
        <color theme="1"/>
        <rFont val="Calibri"/>
        <family val="2"/>
        <charset val="204"/>
        <scheme val="minor"/>
      </rPr>
      <t>2024</t>
    </r>
  </si>
  <si>
    <t>Перевірка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</si>
</sst>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8" fontId="2" fillId="0" borderId="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168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168" fontId="1" fillId="0" borderId="0" xfId="0" applyNumberFormat="1" applyFont="1"/>
    <xf numFmtId="0" fontId="4" fillId="0" borderId="0" xfId="0" applyFont="1" applyFill="1" applyBorder="1" applyAlignment="1">
      <alignment horizontal="center" vertical="center" wrapText="1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1A357-FD3F-48FD-A1D4-0F3A8A990650}">
  <dimension ref="A2:H29"/>
  <sheetViews>
    <sheetView tabSelected="1" workbookViewId="0">
      <selection activeCell="D23" sqref="D23"/>
    </sheetView>
  </sheetViews>
  <sheetFormatPr defaultRowHeight="14.4" x14ac:dyDescent="0.3"/>
  <cols>
    <col min="1" max="1" width="43.6640625" customWidth="1"/>
    <col min="2" max="2" width="12.6640625" bestFit="1" customWidth="1"/>
    <col min="3" max="3" width="9.77734375" customWidth="1"/>
  </cols>
  <sheetData>
    <row r="2" spans="1:8" ht="15" thickBot="1" x14ac:dyDescent="0.35"/>
    <row r="3" spans="1:8" ht="16.2" thickBot="1" x14ac:dyDescent="0.35">
      <c r="A3" s="6" t="s">
        <v>0</v>
      </c>
      <c r="B3" s="9" t="s">
        <v>1</v>
      </c>
      <c r="C3" s="10"/>
      <c r="D3" s="9" t="s">
        <v>2</v>
      </c>
      <c r="E3" s="10"/>
      <c r="F3" s="9" t="s">
        <v>3</v>
      </c>
      <c r="G3" s="8"/>
      <c r="H3" s="10"/>
    </row>
    <row r="4" spans="1:8" ht="31.8" thickBot="1" x14ac:dyDescent="0.35">
      <c r="A4" s="7"/>
      <c r="B4" s="1" t="s">
        <v>4</v>
      </c>
      <c r="C4" s="1" t="s">
        <v>5</v>
      </c>
      <c r="D4" s="1" t="s">
        <v>4</v>
      </c>
      <c r="E4" s="1" t="s">
        <v>5</v>
      </c>
      <c r="F4" s="1" t="s">
        <v>6</v>
      </c>
      <c r="G4" s="1" t="s">
        <v>5</v>
      </c>
      <c r="H4" s="1" t="s">
        <v>7</v>
      </c>
    </row>
    <row r="5" spans="1:8" ht="16.2" thickBot="1" x14ac:dyDescent="0.35">
      <c r="A5" s="2" t="s">
        <v>8</v>
      </c>
      <c r="B5" s="1"/>
      <c r="C5" s="1"/>
      <c r="D5" s="1"/>
      <c r="E5" s="1"/>
      <c r="F5" s="1"/>
      <c r="G5" s="1"/>
      <c r="H5" s="1"/>
    </row>
    <row r="6" spans="1:8" ht="31.8" thickBot="1" x14ac:dyDescent="0.35">
      <c r="A6" s="3" t="s">
        <v>9</v>
      </c>
      <c r="B6" s="1">
        <v>2000</v>
      </c>
      <c r="C6" s="11">
        <f>B6/B$10*100</f>
        <v>90.909090909090907</v>
      </c>
      <c r="D6" s="1">
        <v>2100</v>
      </c>
      <c r="E6" s="11">
        <f>D6/D$10*100</f>
        <v>93.126385809312637</v>
      </c>
      <c r="F6" s="1">
        <f>D6-B6</f>
        <v>100</v>
      </c>
      <c r="G6" s="11">
        <f>F6/B6*100</f>
        <v>5</v>
      </c>
      <c r="H6" s="11">
        <f>E6-C6</f>
        <v>2.2172949002217308</v>
      </c>
    </row>
    <row r="7" spans="1:8" ht="16.2" thickBot="1" x14ac:dyDescent="0.35">
      <c r="A7" s="2" t="s">
        <v>10</v>
      </c>
      <c r="B7" s="1"/>
      <c r="C7" s="11">
        <f t="shared" ref="C7:E10" si="0">B7/B$10*100</f>
        <v>0</v>
      </c>
      <c r="D7" s="1"/>
      <c r="E7" s="11">
        <f t="shared" ref="E7" si="1">D7/D$10*100</f>
        <v>0</v>
      </c>
      <c r="F7" s="1"/>
      <c r="G7" s="11"/>
      <c r="H7" s="11">
        <f t="shared" ref="H7:H9" si="2">E7-C7</f>
        <v>0</v>
      </c>
    </row>
    <row r="8" spans="1:8" ht="31.8" thickBot="1" x14ac:dyDescent="0.35">
      <c r="A8" s="3" t="s">
        <v>11</v>
      </c>
      <c r="B8" s="4">
        <v>150</v>
      </c>
      <c r="C8" s="11">
        <f t="shared" si="0"/>
        <v>6.8181818181818175</v>
      </c>
      <c r="D8" s="4">
        <v>100</v>
      </c>
      <c r="E8" s="11">
        <f t="shared" ref="E8" si="3">D8/D$10*100</f>
        <v>4.434589800443459</v>
      </c>
      <c r="F8" s="1">
        <f t="shared" ref="F8:F10" si="4">D8-B8</f>
        <v>-50</v>
      </c>
      <c r="G8" s="11">
        <f t="shared" ref="G8:G10" si="5">F8/B8*100</f>
        <v>-33.333333333333329</v>
      </c>
      <c r="H8" s="11">
        <f t="shared" si="2"/>
        <v>-2.3835920177383585</v>
      </c>
    </row>
    <row r="9" spans="1:8" ht="16.2" thickBot="1" x14ac:dyDescent="0.35">
      <c r="A9" s="3" t="s">
        <v>12</v>
      </c>
      <c r="B9" s="4">
        <v>50</v>
      </c>
      <c r="C9" s="11">
        <f t="shared" si="0"/>
        <v>2.2727272727272729</v>
      </c>
      <c r="D9" s="4">
        <v>55</v>
      </c>
      <c r="E9" s="11">
        <f t="shared" ref="E9" si="6">D9/D$10*100</f>
        <v>2.4390243902439024</v>
      </c>
      <c r="F9" s="1">
        <f t="shared" si="4"/>
        <v>5</v>
      </c>
      <c r="G9" s="11">
        <f t="shared" si="5"/>
        <v>10</v>
      </c>
      <c r="H9" s="11">
        <f t="shared" si="2"/>
        <v>0.16629711751662946</v>
      </c>
    </row>
    <row r="10" spans="1:8" ht="16.2" thickBot="1" x14ac:dyDescent="0.35">
      <c r="A10" s="5" t="s">
        <v>13</v>
      </c>
      <c r="B10" s="4">
        <f>B6+B8+B9</f>
        <v>2200</v>
      </c>
      <c r="C10" s="11">
        <f t="shared" si="0"/>
        <v>100</v>
      </c>
      <c r="D10" s="4">
        <f>D6+D8+D9</f>
        <v>2255</v>
      </c>
      <c r="E10" s="11">
        <f t="shared" ref="E10" si="7">D10/D$10*100</f>
        <v>100</v>
      </c>
      <c r="F10" s="1">
        <f t="shared" si="4"/>
        <v>55</v>
      </c>
      <c r="G10" s="11">
        <f t="shared" si="5"/>
        <v>2.5</v>
      </c>
      <c r="H10" s="11" t="s">
        <v>14</v>
      </c>
    </row>
    <row r="12" spans="1:8" ht="15" thickBot="1" x14ac:dyDescent="0.35"/>
    <row r="13" spans="1:8" ht="16.2" thickBot="1" x14ac:dyDescent="0.35">
      <c r="A13" s="14" t="s">
        <v>0</v>
      </c>
      <c r="B13" s="9" t="s">
        <v>1</v>
      </c>
      <c r="C13" s="10"/>
      <c r="D13" s="9" t="s">
        <v>2</v>
      </c>
      <c r="E13" s="10"/>
      <c r="F13" s="17" t="s">
        <v>3</v>
      </c>
      <c r="G13" s="16"/>
      <c r="H13" s="18"/>
    </row>
    <row r="14" spans="1:8" ht="16.2" thickBot="1" x14ac:dyDescent="0.35">
      <c r="A14" s="15"/>
      <c r="B14" s="4" t="s">
        <v>15</v>
      </c>
      <c r="C14" s="4" t="s">
        <v>5</v>
      </c>
      <c r="D14" s="4" t="s">
        <v>15</v>
      </c>
      <c r="E14" s="4" t="s">
        <v>5</v>
      </c>
      <c r="F14" s="4" t="s">
        <v>15</v>
      </c>
      <c r="G14" s="4" t="s">
        <v>5</v>
      </c>
      <c r="H14" s="4" t="s">
        <v>7</v>
      </c>
    </row>
    <row r="15" spans="1:8" ht="18" thickBot="1" x14ac:dyDescent="0.35">
      <c r="A15" s="3" t="s">
        <v>16</v>
      </c>
      <c r="B15" s="4">
        <v>500</v>
      </c>
      <c r="C15" s="20">
        <f>B15/B$18*100</f>
        <v>25</v>
      </c>
      <c r="D15" s="4">
        <v>650</v>
      </c>
      <c r="E15" s="20">
        <f>D15/D$18*100</f>
        <v>30.952380952380953</v>
      </c>
      <c r="F15" s="1">
        <f t="shared" ref="F15" si="8">D15-B15</f>
        <v>150</v>
      </c>
      <c r="G15" s="11">
        <f t="shared" ref="G15" si="9">F15/B15*100</f>
        <v>30</v>
      </c>
      <c r="H15" s="11">
        <f t="shared" ref="H15" si="10">E15-C15</f>
        <v>5.9523809523809526</v>
      </c>
    </row>
    <row r="16" spans="1:8" ht="18" thickBot="1" x14ac:dyDescent="0.35">
      <c r="A16" s="12" t="s">
        <v>17</v>
      </c>
      <c r="B16" s="4">
        <v>1200</v>
      </c>
      <c r="C16" s="20">
        <f t="shared" ref="C16:E18" si="11">B16/B$18*100</f>
        <v>60</v>
      </c>
      <c r="D16" s="4">
        <v>1100</v>
      </c>
      <c r="E16" s="20">
        <f t="shared" ref="E16" si="12">D16/D$18*100</f>
        <v>52.380952380952387</v>
      </c>
      <c r="F16" s="1">
        <f t="shared" ref="F16:F18" si="13">D16-B16</f>
        <v>-100</v>
      </c>
      <c r="G16" s="11">
        <f t="shared" ref="G16:G18" si="14">F16/B16*100</f>
        <v>-8.3333333333333321</v>
      </c>
      <c r="H16" s="11">
        <f t="shared" ref="H16:H18" si="15">E16-C16</f>
        <v>-7.6190476190476133</v>
      </c>
    </row>
    <row r="17" spans="1:8" ht="17.399999999999999" customHeight="1" thickBot="1" x14ac:dyDescent="0.35">
      <c r="A17" s="12" t="s">
        <v>19</v>
      </c>
      <c r="B17" s="4">
        <f>B18-(B15+B16)</f>
        <v>300</v>
      </c>
      <c r="C17" s="20">
        <f t="shared" si="11"/>
        <v>15</v>
      </c>
      <c r="D17" s="4">
        <f>D18-(D15+D16)</f>
        <v>350</v>
      </c>
      <c r="E17" s="20">
        <f t="shared" ref="E17:E18" si="16">D17/D$18*100</f>
        <v>16.666666666666664</v>
      </c>
      <c r="F17" s="1">
        <f t="shared" si="13"/>
        <v>50</v>
      </c>
      <c r="G17" s="11">
        <f t="shared" si="14"/>
        <v>16.666666666666664</v>
      </c>
      <c r="H17" s="11">
        <f t="shared" si="15"/>
        <v>1.6666666666666643</v>
      </c>
    </row>
    <row r="18" spans="1:8" ht="31.8" thickBot="1" x14ac:dyDescent="0.35">
      <c r="A18" s="13" t="s">
        <v>18</v>
      </c>
      <c r="B18" s="4">
        <v>2000</v>
      </c>
      <c r="C18" s="20">
        <f t="shared" si="11"/>
        <v>100</v>
      </c>
      <c r="D18" s="4">
        <v>2100</v>
      </c>
      <c r="E18" s="20">
        <f t="shared" si="16"/>
        <v>100</v>
      </c>
      <c r="F18" s="1">
        <f t="shared" si="13"/>
        <v>100</v>
      </c>
      <c r="G18" s="11">
        <f t="shared" si="14"/>
        <v>5</v>
      </c>
      <c r="H18" s="11" t="s">
        <v>14</v>
      </c>
    </row>
    <row r="20" spans="1:8" ht="15" thickBot="1" x14ac:dyDescent="0.35"/>
    <row r="21" spans="1:8" ht="16.2" thickBot="1" x14ac:dyDescent="0.35">
      <c r="A21" s="21" t="s">
        <v>0</v>
      </c>
      <c r="B21" s="22" t="s">
        <v>1</v>
      </c>
      <c r="C21" s="22" t="s">
        <v>2</v>
      </c>
    </row>
    <row r="22" spans="1:8" ht="16.2" thickBot="1" x14ac:dyDescent="0.35">
      <c r="A22" s="23" t="s">
        <v>20</v>
      </c>
      <c r="B22" s="19">
        <f>B24/B23</f>
        <v>3.4285714285714284</v>
      </c>
      <c r="C22" s="19">
        <f>C24/C23</f>
        <v>2.8205128205128207</v>
      </c>
      <c r="D22" s="27">
        <f>C22-B22</f>
        <v>-0.60805860805860767</v>
      </c>
      <c r="E22">
        <f>3.43*350</f>
        <v>1200.5</v>
      </c>
    </row>
    <row r="23" spans="1:8" ht="16.2" thickBot="1" x14ac:dyDescent="0.35">
      <c r="A23" s="23" t="s">
        <v>21</v>
      </c>
      <c r="B23" s="4">
        <v>350</v>
      </c>
      <c r="C23" s="4">
        <v>390</v>
      </c>
    </row>
    <row r="24" spans="1:8" ht="16.2" thickBot="1" x14ac:dyDescent="0.35">
      <c r="A24" s="23" t="s">
        <v>22</v>
      </c>
      <c r="B24" s="4">
        <f>B16</f>
        <v>1200</v>
      </c>
      <c r="C24" s="4">
        <f>D16</f>
        <v>1100</v>
      </c>
    </row>
    <row r="25" spans="1:8" ht="31.8" thickBot="1" x14ac:dyDescent="0.35">
      <c r="A25" s="24" t="s">
        <v>23</v>
      </c>
      <c r="B25" s="4" t="s">
        <v>14</v>
      </c>
      <c r="C25" s="4">
        <f>C24-B24</f>
        <v>-100</v>
      </c>
    </row>
    <row r="26" spans="1:8" ht="31.8" thickBot="1" x14ac:dyDescent="0.35">
      <c r="A26" s="24" t="s">
        <v>24</v>
      </c>
      <c r="B26" s="4" t="s">
        <v>14</v>
      </c>
      <c r="C26" s="20">
        <f>(C22-B22)*B23</f>
        <v>-212.82051282051268</v>
      </c>
      <c r="E26" t="s">
        <v>26</v>
      </c>
    </row>
    <row r="27" spans="1:8" ht="16.2" thickBot="1" x14ac:dyDescent="0.35">
      <c r="A27" s="24" t="s">
        <v>25</v>
      </c>
      <c r="B27" s="4" t="s">
        <v>14</v>
      </c>
      <c r="C27" s="20">
        <f>(C23-B23)*C22</f>
        <v>112.82051282051283</v>
      </c>
      <c r="E27" t="s">
        <v>27</v>
      </c>
    </row>
    <row r="29" spans="1:8" ht="15.6" x14ac:dyDescent="0.3">
      <c r="B29" s="26" t="s">
        <v>28</v>
      </c>
      <c r="C29" s="25">
        <f>C26+C27</f>
        <v>-99.999999999999844</v>
      </c>
    </row>
  </sheetData>
  <mergeCells count="8">
    <mergeCell ref="A3:A4"/>
    <mergeCell ref="B3:C3"/>
    <mergeCell ref="D3:E3"/>
    <mergeCell ref="F3:H3"/>
    <mergeCell ref="A13:A14"/>
    <mergeCell ref="B13:C13"/>
    <mergeCell ref="D13:E13"/>
    <mergeCell ref="F13:H13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</cp:lastModifiedBy>
  <dcterms:created xsi:type="dcterms:W3CDTF">2025-10-04T07:25:07Z</dcterms:created>
  <dcterms:modified xsi:type="dcterms:W3CDTF">2025-10-04T08:38:49Z</dcterms:modified>
</cp:coreProperties>
</file>