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kach\Desktop\"/>
    </mc:Choice>
  </mc:AlternateContent>
  <xr:revisionPtr revIDLastSave="0" documentId="13_ncr:1_{5CB33E97-3312-46F0-8B8C-495751B875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4" i="1"/>
  <c r="H18" i="1"/>
  <c r="H22" i="1"/>
  <c r="H26" i="1"/>
  <c r="H30" i="1"/>
  <c r="H34" i="1"/>
  <c r="H38" i="1"/>
  <c r="H42" i="1"/>
  <c r="H46" i="1"/>
  <c r="H50" i="1"/>
  <c r="H54" i="1"/>
  <c r="H58" i="1"/>
  <c r="I10" i="1"/>
  <c r="I26" i="1"/>
  <c r="I42" i="1"/>
  <c r="I46" i="1"/>
  <c r="I58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60" i="1"/>
  <c r="I60" i="1" s="1"/>
  <c r="C59" i="1"/>
  <c r="I59" i="1" s="1"/>
  <c r="C58" i="1"/>
  <c r="C57" i="1"/>
  <c r="C56" i="1"/>
  <c r="I56" i="1" s="1"/>
  <c r="C55" i="1"/>
  <c r="I55" i="1" s="1"/>
  <c r="C54" i="1"/>
  <c r="I54" i="1" s="1"/>
  <c r="C53" i="1"/>
  <c r="C52" i="1"/>
  <c r="I52" i="1" s="1"/>
  <c r="C51" i="1"/>
  <c r="I51" i="1" s="1"/>
  <c r="C50" i="1"/>
  <c r="I50" i="1" s="1"/>
  <c r="C49" i="1"/>
  <c r="C48" i="1"/>
  <c r="I48" i="1" s="1"/>
  <c r="C47" i="1"/>
  <c r="I47" i="1" s="1"/>
  <c r="C46" i="1"/>
  <c r="C45" i="1"/>
  <c r="C44" i="1"/>
  <c r="I44" i="1" s="1"/>
  <c r="C43" i="1"/>
  <c r="I43" i="1" s="1"/>
  <c r="C42" i="1"/>
  <c r="C41" i="1"/>
  <c r="C40" i="1"/>
  <c r="I40" i="1" s="1"/>
  <c r="C39" i="1"/>
  <c r="I39" i="1" s="1"/>
  <c r="C38" i="1"/>
  <c r="I38" i="1" s="1"/>
  <c r="C37" i="1"/>
  <c r="C36" i="1"/>
  <c r="I36" i="1" s="1"/>
  <c r="C35" i="1"/>
  <c r="I35" i="1" s="1"/>
  <c r="C34" i="1"/>
  <c r="I34" i="1" s="1"/>
  <c r="C33" i="1"/>
  <c r="C32" i="1"/>
  <c r="I32" i="1" s="1"/>
  <c r="C31" i="1"/>
  <c r="I31" i="1" s="1"/>
  <c r="C30" i="1"/>
  <c r="I30" i="1" s="1"/>
  <c r="C29" i="1"/>
  <c r="C28" i="1"/>
  <c r="I28" i="1" s="1"/>
  <c r="C27" i="1"/>
  <c r="I27" i="1" s="1"/>
  <c r="C26" i="1"/>
  <c r="C25" i="1"/>
  <c r="C24" i="1"/>
  <c r="I24" i="1" s="1"/>
  <c r="C23" i="1"/>
  <c r="I23" i="1" s="1"/>
  <c r="C22" i="1"/>
  <c r="I22" i="1" s="1"/>
  <c r="C21" i="1"/>
  <c r="C20" i="1"/>
  <c r="I20" i="1" s="1"/>
  <c r="C19" i="1"/>
  <c r="I19" i="1" s="1"/>
  <c r="C18" i="1"/>
  <c r="I18" i="1" s="1"/>
  <c r="C17" i="1"/>
  <c r="C16" i="1"/>
  <c r="I16" i="1" s="1"/>
  <c r="C15" i="1"/>
  <c r="I15" i="1" s="1"/>
  <c r="C14" i="1"/>
  <c r="I14" i="1" s="1"/>
  <c r="C13" i="1"/>
  <c r="C12" i="1"/>
  <c r="I12" i="1" s="1"/>
  <c r="C11" i="1"/>
  <c r="I11" i="1" s="1"/>
  <c r="C10" i="1"/>
  <c r="C9" i="1"/>
  <c r="C7" i="1"/>
  <c r="I7" i="1" s="1"/>
  <c r="C8" i="1"/>
  <c r="I8" i="1" s="1"/>
  <c r="C6" i="1"/>
  <c r="I6" i="1" s="1"/>
  <c r="I9" i="1" l="1"/>
  <c r="I13" i="1"/>
  <c r="I17" i="1"/>
  <c r="I21" i="1"/>
  <c r="I25" i="1"/>
  <c r="I29" i="1"/>
  <c r="I33" i="1"/>
  <c r="I37" i="1"/>
  <c r="I41" i="1"/>
  <c r="I45" i="1"/>
  <c r="I49" i="1"/>
  <c r="I53" i="1"/>
  <c r="I57" i="1"/>
  <c r="H6" i="1"/>
  <c r="H57" i="1"/>
  <c r="H53" i="1"/>
  <c r="H49" i="1"/>
  <c r="H45" i="1"/>
  <c r="H41" i="1"/>
  <c r="H37" i="1"/>
  <c r="H33" i="1"/>
  <c r="H29" i="1"/>
  <c r="H25" i="1"/>
  <c r="H21" i="1"/>
  <c r="H17" i="1"/>
  <c r="H13" i="1"/>
  <c r="H9" i="1"/>
  <c r="H60" i="1"/>
  <c r="H56" i="1"/>
  <c r="H52" i="1"/>
  <c r="H48" i="1"/>
  <c r="H44" i="1"/>
  <c r="H40" i="1"/>
  <c r="H36" i="1"/>
  <c r="H32" i="1"/>
  <c r="H28" i="1"/>
  <c r="H24" i="1"/>
  <c r="H20" i="1"/>
  <c r="H16" i="1"/>
  <c r="H12" i="1"/>
  <c r="H8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</calcChain>
</file>

<file path=xl/sharedStrings.xml><?xml version="1.0" encoding="utf-8"?>
<sst xmlns="http://schemas.openxmlformats.org/spreadsheetml/2006/main" count="66" uniqueCount="66">
  <si>
    <t>Грицанюк Крістіна Миколаївна</t>
  </si>
  <si>
    <t>Мусійовський Дмитро Володимирович</t>
  </si>
  <si>
    <t>Славінський Дмитро Андрійович</t>
  </si>
  <si>
    <t>Бобрусь Роман Сергійович</t>
  </si>
  <si>
    <t>Бех Максим Володимирович</t>
  </si>
  <si>
    <t>Боцвін Максим Романович</t>
  </si>
  <si>
    <t>Гончарук Дмитро Олександрович</t>
  </si>
  <si>
    <t>Кемський Святослав Володимирович</t>
  </si>
  <si>
    <t>Кідрук Максім Олександрович</t>
  </si>
  <si>
    <t>Левківський Богдан Володимирович</t>
  </si>
  <si>
    <t>Лукашевич Сергій Анатолійович</t>
  </si>
  <si>
    <t>Маслов Дмитро Олександрович</t>
  </si>
  <si>
    <t>Онищук Владислав Андрійович</t>
  </si>
  <si>
    <t>Пивовар Руслан Вячеславович</t>
  </si>
  <si>
    <t>Піпчак Олександр Дмитрович</t>
  </si>
  <si>
    <t>Рибніков Денис В`ячеславович</t>
  </si>
  <si>
    <t>Тарасюк Дмитро В`ячеславович</t>
  </si>
  <si>
    <t>Теміцький Роман Валентинович</t>
  </si>
  <si>
    <t>Терешко Максим Русланович</t>
  </si>
  <si>
    <t>Юхимчук Євгеній Олександрович</t>
  </si>
  <si>
    <t>Ястрембович Юрій Андрійович</t>
  </si>
  <si>
    <t>Богда Юрій Артурасович</t>
  </si>
  <si>
    <t>Григор`єв Максим Сергійович</t>
  </si>
  <si>
    <t>Мельник Андрій Михайлович</t>
  </si>
  <si>
    <t>Назарук Роман Вікторович</t>
  </si>
  <si>
    <t>Оліхновський Іван Вікторович</t>
  </si>
  <si>
    <t>Островський Андрій Сергійович</t>
  </si>
  <si>
    <t>Стародуб Ярослав Андрійович</t>
  </si>
  <si>
    <t>Уляшинський Владислав Володимирович</t>
  </si>
  <si>
    <t>Шевчук Денис Вікторович</t>
  </si>
  <si>
    <t>Шевчук Роман Сергійович</t>
  </si>
  <si>
    <t>Афанасьєв Іван Сергійович</t>
  </si>
  <si>
    <t>Бонковський Володимир Миколайович</t>
  </si>
  <si>
    <t>Бучинський Михайло Михайлович</t>
  </si>
  <si>
    <t>Василевич Іван Сергійович</t>
  </si>
  <si>
    <t>Говтян Святослав Артурович</t>
  </si>
  <si>
    <t>Голубець Олександр Назарович</t>
  </si>
  <si>
    <t>Гороцюк Ілля Андрійович</t>
  </si>
  <si>
    <t>Жагло Ян Миколайович</t>
  </si>
  <si>
    <t>Іванисько Богдан Миколайович</t>
  </si>
  <si>
    <t>Куліковський Максим Юрійович</t>
  </si>
  <si>
    <t>Лапчик Дмитро Олександрович</t>
  </si>
  <si>
    <t>Мартинюк Вадим Вікторович</t>
  </si>
  <si>
    <t>Мороз Микола Володимирович</t>
  </si>
  <si>
    <t>Осипчук Денис Сергійович</t>
  </si>
  <si>
    <t>Пархомчук Микола Володимирович</t>
  </si>
  <si>
    <t>Поліщук Максим Сергійович</t>
  </si>
  <si>
    <t>Романець Ілля Володимирович</t>
  </si>
  <si>
    <t>Склярук Володимир Денисович</t>
  </si>
  <si>
    <t>Томашевський Назарій Русланович</t>
  </si>
  <si>
    <t>Хомич Євгеній Анатолійович</t>
  </si>
  <si>
    <t>Якимчук Кирило Миколайович</t>
  </si>
  <si>
    <t>Середюк Денис Олександрович</t>
  </si>
  <si>
    <t>Січкарук Владислав Вікторович</t>
  </si>
  <si>
    <t>Солопчук Даніїл Миколайович</t>
  </si>
  <si>
    <t>Прізвище, ім'я та по батькові студента</t>
  </si>
  <si>
    <r>
      <t xml:space="preserve">Оцінка за прачтичні </t>
    </r>
    <r>
      <rPr>
        <sz val="10"/>
        <color theme="1"/>
        <rFont val="Montserrat"/>
        <charset val="204"/>
      </rPr>
      <t>(max 80)</t>
    </r>
  </si>
  <si>
    <r>
      <t xml:space="preserve">Оцінка за лекції </t>
    </r>
    <r>
      <rPr>
        <sz val="10"/>
        <color theme="1"/>
        <rFont val="Montserrat"/>
        <charset val="204"/>
      </rPr>
      <t>(max 20)</t>
    </r>
  </si>
  <si>
    <r>
      <t xml:space="preserve">Відвідуваність </t>
    </r>
    <r>
      <rPr>
        <sz val="10"/>
        <color theme="1"/>
        <rFont val="Montserrat"/>
        <charset val="204"/>
      </rPr>
      <t>(max 8; по 0,5 бали за пару)</t>
    </r>
  </si>
  <si>
    <r>
      <rPr>
        <b/>
        <sz val="10"/>
        <color theme="1"/>
        <rFont val="Montserrat"/>
        <charset val="204"/>
      </rPr>
      <t>Активність на лекціях</t>
    </r>
    <r>
      <rPr>
        <sz val="10"/>
        <color theme="1"/>
        <rFont val="Montserrat"/>
        <charset val="204"/>
      </rPr>
      <t xml:space="preserve"> (max 8; по 0,5 бали за відповідь)</t>
    </r>
  </si>
  <si>
    <r>
      <t xml:space="preserve">Робота над проєктом </t>
    </r>
    <r>
      <rPr>
        <sz val="10"/>
        <color theme="1"/>
        <rFont val="Montserrat"/>
        <charset val="204"/>
      </rPr>
      <t>(max 4)</t>
    </r>
  </si>
  <si>
    <r>
      <t xml:space="preserve">Презентація </t>
    </r>
    <r>
      <rPr>
        <sz val="10"/>
        <color theme="1"/>
        <rFont val="Montserrat"/>
        <charset val="204"/>
      </rPr>
      <t>(max 4)</t>
    </r>
  </si>
  <si>
    <r>
      <t xml:space="preserve">Малі та великі рішення </t>
    </r>
    <r>
      <rPr>
        <sz val="10"/>
        <color theme="1"/>
        <rFont val="Montserrat"/>
        <charset val="204"/>
      </rPr>
      <t>(max 4)</t>
    </r>
  </si>
  <si>
    <t>Підсумкова оцінка</t>
  </si>
  <si>
    <t>Виставлено</t>
  </si>
  <si>
    <t>Оцінка за лекції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</si>
</sst>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  <charset val="204"/>
    </font>
    <font>
      <sz val="10"/>
      <color theme="1"/>
      <name val="Montserrat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/>
    <xf numFmtId="0" fontId="0" fillId="0" borderId="0" xfId="0" applyBorder="1"/>
    <xf numFmtId="0" fontId="1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7" borderId="1" xfId="0" applyFont="1" applyFill="1" applyBorder="1"/>
    <xf numFmtId="0" fontId="2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8" borderId="1" xfId="0" applyFont="1" applyFill="1" applyBorder="1"/>
    <xf numFmtId="0" fontId="2" fillId="9" borderId="2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60"/>
  <sheetViews>
    <sheetView tabSelected="1" zoomScale="89" zoomScaleNormal="89" workbookViewId="0">
      <pane xSplit="1" topLeftCell="B1" activePane="topRight" state="frozen"/>
      <selection pane="topRight" activeCell="C15" sqref="C15"/>
    </sheetView>
  </sheetViews>
  <sheetFormatPr defaultRowHeight="15.75" x14ac:dyDescent="0.3"/>
  <cols>
    <col min="1" max="1" width="44.85546875" style="3" customWidth="1"/>
    <col min="2" max="2" width="14.7109375" customWidth="1"/>
    <col min="3" max="3" width="21.5703125" style="5" customWidth="1"/>
    <col min="4" max="4" width="23.85546875" style="6" customWidth="1"/>
    <col min="5" max="6" width="13.42578125" customWidth="1"/>
    <col min="7" max="8" width="13.5703125" customWidth="1"/>
    <col min="9" max="9" width="13.140625" customWidth="1"/>
    <col min="10" max="10" width="13" style="3" customWidth="1"/>
  </cols>
  <sheetData>
    <row r="4" spans="1:10" x14ac:dyDescent="0.3">
      <c r="A4" s="32" t="s">
        <v>55</v>
      </c>
      <c r="B4" s="31" t="s">
        <v>56</v>
      </c>
      <c r="C4" s="30" t="s">
        <v>57</v>
      </c>
      <c r="D4" s="30"/>
      <c r="E4" s="30"/>
      <c r="F4" s="30"/>
      <c r="G4" s="30"/>
      <c r="H4" s="31" t="s">
        <v>65</v>
      </c>
      <c r="I4" s="33" t="s">
        <v>63</v>
      </c>
      <c r="J4" s="29" t="s">
        <v>64</v>
      </c>
    </row>
    <row r="5" spans="1:10" ht="66" customHeight="1" x14ac:dyDescent="0.25">
      <c r="A5" s="32"/>
      <c r="B5" s="31"/>
      <c r="C5" s="1" t="s">
        <v>58</v>
      </c>
      <c r="D5" s="4" t="s">
        <v>59</v>
      </c>
      <c r="E5" s="2" t="s">
        <v>60</v>
      </c>
      <c r="F5" s="2" t="s">
        <v>62</v>
      </c>
      <c r="G5" s="2" t="s">
        <v>61</v>
      </c>
      <c r="H5" s="31"/>
      <c r="I5" s="34"/>
      <c r="J5" s="29"/>
    </row>
    <row r="6" spans="1:10" ht="13.5" customHeight="1" x14ac:dyDescent="0.3">
      <c r="A6" s="14" t="s">
        <v>0</v>
      </c>
      <c r="B6" s="15">
        <v>52</v>
      </c>
      <c r="C6" s="16">
        <f>0+0.5+0.5+0.5</f>
        <v>1.5</v>
      </c>
      <c r="D6" s="16">
        <f>0+0.5+0.5</f>
        <v>1</v>
      </c>
      <c r="E6" s="17">
        <v>4</v>
      </c>
      <c r="F6" s="17"/>
      <c r="G6" s="17"/>
      <c r="H6" s="17">
        <f>SUM(C6:G6)</f>
        <v>6.5</v>
      </c>
      <c r="I6" s="17">
        <f>B6+C6+D6+E6+F6+G6</f>
        <v>58.5</v>
      </c>
      <c r="J6" s="18">
        <v>78</v>
      </c>
    </row>
    <row r="7" spans="1:10" x14ac:dyDescent="0.3">
      <c r="A7" s="14" t="s">
        <v>1</v>
      </c>
      <c r="B7" s="19">
        <v>24</v>
      </c>
      <c r="C7" s="16">
        <f>0</f>
        <v>0</v>
      </c>
      <c r="D7" s="16">
        <f>0</f>
        <v>0</v>
      </c>
      <c r="E7" s="17"/>
      <c r="F7" s="17"/>
      <c r="G7" s="17"/>
      <c r="H7" s="17">
        <f t="shared" ref="H7:H60" si="0">SUM(C7:G7)</f>
        <v>0</v>
      </c>
      <c r="I7" s="17">
        <f t="shared" ref="I7:I60" si="1">B7+C7+D7+E7+F7+G7</f>
        <v>24</v>
      </c>
      <c r="J7" s="18">
        <v>60</v>
      </c>
    </row>
    <row r="8" spans="1:10" x14ac:dyDescent="0.3">
      <c r="A8" s="14" t="s">
        <v>2</v>
      </c>
      <c r="B8" s="19">
        <v>37</v>
      </c>
      <c r="C8" s="16">
        <f>0+0.5+0.5+0.5+0.5</f>
        <v>2</v>
      </c>
      <c r="D8" s="16">
        <f>0+0.5</f>
        <v>0.5</v>
      </c>
      <c r="E8" s="17"/>
      <c r="F8" s="17">
        <v>4</v>
      </c>
      <c r="G8" s="17"/>
      <c r="H8" s="17">
        <f t="shared" si="0"/>
        <v>6.5</v>
      </c>
      <c r="I8" s="17">
        <f t="shared" si="1"/>
        <v>43.5</v>
      </c>
      <c r="J8" s="18">
        <v>69</v>
      </c>
    </row>
    <row r="9" spans="1:10" x14ac:dyDescent="0.3">
      <c r="A9" s="14" t="s">
        <v>3</v>
      </c>
      <c r="B9" s="19">
        <v>40</v>
      </c>
      <c r="C9" s="16">
        <f>0+0.5+0.5+0.5</f>
        <v>1.5</v>
      </c>
      <c r="D9" s="16">
        <f>0+0.5+0.5</f>
        <v>1</v>
      </c>
      <c r="E9" s="17">
        <v>4</v>
      </c>
      <c r="F9" s="17"/>
      <c r="G9" s="17"/>
      <c r="H9" s="17">
        <f t="shared" si="0"/>
        <v>6.5</v>
      </c>
      <c r="I9" s="17">
        <f t="shared" si="1"/>
        <v>46.5</v>
      </c>
      <c r="J9" s="18">
        <v>70</v>
      </c>
    </row>
    <row r="10" spans="1:10" x14ac:dyDescent="0.3">
      <c r="A10" s="24" t="s">
        <v>4</v>
      </c>
      <c r="B10" s="25">
        <v>10</v>
      </c>
      <c r="C10" s="26">
        <f>0+0.5</f>
        <v>0.5</v>
      </c>
      <c r="D10" s="26">
        <f>0</f>
        <v>0</v>
      </c>
      <c r="E10" s="27"/>
      <c r="F10" s="27"/>
      <c r="G10" s="27"/>
      <c r="H10" s="27">
        <f t="shared" si="0"/>
        <v>0.5</v>
      </c>
      <c r="I10" s="27">
        <f t="shared" si="1"/>
        <v>10.5</v>
      </c>
      <c r="J10" s="28">
        <v>11</v>
      </c>
    </row>
    <row r="11" spans="1:10" x14ac:dyDescent="0.3">
      <c r="A11" s="24" t="s">
        <v>5</v>
      </c>
      <c r="B11" s="25">
        <v>30</v>
      </c>
      <c r="C11" s="26">
        <f>0</f>
        <v>0</v>
      </c>
      <c r="D11" s="26">
        <f>0</f>
        <v>0</v>
      </c>
      <c r="E11" s="27"/>
      <c r="F11" s="27"/>
      <c r="G11" s="27"/>
      <c r="H11" s="27">
        <f t="shared" si="0"/>
        <v>0</v>
      </c>
      <c r="I11" s="27">
        <f t="shared" si="1"/>
        <v>30</v>
      </c>
      <c r="J11" s="28">
        <v>60</v>
      </c>
    </row>
    <row r="12" spans="1:10" x14ac:dyDescent="0.3">
      <c r="A12" s="24" t="s">
        <v>6</v>
      </c>
      <c r="B12" s="25">
        <v>0</v>
      </c>
      <c r="C12" s="26">
        <f>0</f>
        <v>0</v>
      </c>
      <c r="D12" s="26">
        <f>0</f>
        <v>0</v>
      </c>
      <c r="E12" s="27"/>
      <c r="F12" s="27"/>
      <c r="G12" s="27"/>
      <c r="H12" s="27">
        <f t="shared" si="0"/>
        <v>0</v>
      </c>
      <c r="I12" s="27">
        <f t="shared" si="1"/>
        <v>0</v>
      </c>
      <c r="J12" s="28">
        <v>0</v>
      </c>
    </row>
    <row r="13" spans="1:10" x14ac:dyDescent="0.3">
      <c r="A13" s="24" t="s">
        <v>7</v>
      </c>
      <c r="B13" s="25">
        <v>0</v>
      </c>
      <c r="C13" s="26">
        <f>0</f>
        <v>0</v>
      </c>
      <c r="D13" s="26">
        <f>0</f>
        <v>0</v>
      </c>
      <c r="E13" s="27"/>
      <c r="F13" s="27"/>
      <c r="G13" s="27"/>
      <c r="H13" s="27">
        <f t="shared" si="0"/>
        <v>0</v>
      </c>
      <c r="I13" s="27">
        <f t="shared" si="1"/>
        <v>0</v>
      </c>
      <c r="J13" s="28">
        <v>0</v>
      </c>
    </row>
    <row r="14" spans="1:10" x14ac:dyDescent="0.3">
      <c r="A14" s="24" t="s">
        <v>8</v>
      </c>
      <c r="B14" s="25">
        <v>0</v>
      </c>
      <c r="C14" s="26">
        <f>0</f>
        <v>0</v>
      </c>
      <c r="D14" s="26">
        <f>0</f>
        <v>0</v>
      </c>
      <c r="E14" s="27"/>
      <c r="F14" s="27"/>
      <c r="G14" s="27"/>
      <c r="H14" s="27">
        <f t="shared" si="0"/>
        <v>0</v>
      </c>
      <c r="I14" s="27">
        <f t="shared" si="1"/>
        <v>0</v>
      </c>
      <c r="J14" s="28">
        <v>0</v>
      </c>
    </row>
    <row r="15" spans="1:10" x14ac:dyDescent="0.3">
      <c r="A15" s="24" t="s">
        <v>9</v>
      </c>
      <c r="B15" s="25">
        <v>40</v>
      </c>
      <c r="C15" s="26">
        <f>0</f>
        <v>0</v>
      </c>
      <c r="D15" s="26">
        <f>0</f>
        <v>0</v>
      </c>
      <c r="E15" s="27"/>
      <c r="F15" s="27"/>
      <c r="G15" s="27"/>
      <c r="H15" s="27">
        <f t="shared" si="0"/>
        <v>0</v>
      </c>
      <c r="I15" s="27">
        <f t="shared" si="1"/>
        <v>40</v>
      </c>
      <c r="J15" s="28">
        <v>68</v>
      </c>
    </row>
    <row r="16" spans="1:10" x14ac:dyDescent="0.3">
      <c r="A16" s="24" t="s">
        <v>10</v>
      </c>
      <c r="B16" s="25">
        <v>0</v>
      </c>
      <c r="C16" s="26">
        <f>0</f>
        <v>0</v>
      </c>
      <c r="D16" s="26">
        <f>0</f>
        <v>0</v>
      </c>
      <c r="E16" s="27"/>
      <c r="F16" s="27"/>
      <c r="G16" s="27"/>
      <c r="H16" s="27">
        <f t="shared" si="0"/>
        <v>0</v>
      </c>
      <c r="I16" s="27">
        <f t="shared" si="1"/>
        <v>0</v>
      </c>
      <c r="J16" s="28">
        <v>0</v>
      </c>
    </row>
    <row r="17" spans="1:10" x14ac:dyDescent="0.3">
      <c r="A17" s="24" t="s">
        <v>11</v>
      </c>
      <c r="B17" s="25">
        <v>35</v>
      </c>
      <c r="C17" s="26">
        <f>0+0.5</f>
        <v>0.5</v>
      </c>
      <c r="D17" s="26">
        <f>0</f>
        <v>0</v>
      </c>
      <c r="E17" s="27"/>
      <c r="F17" s="27"/>
      <c r="G17" s="27"/>
      <c r="H17" s="27">
        <f t="shared" si="0"/>
        <v>0.5</v>
      </c>
      <c r="I17" s="27">
        <f t="shared" si="1"/>
        <v>35.5</v>
      </c>
      <c r="J17" s="28">
        <v>65</v>
      </c>
    </row>
    <row r="18" spans="1:10" x14ac:dyDescent="0.3">
      <c r="A18" s="24" t="s">
        <v>12</v>
      </c>
      <c r="B18" s="25">
        <v>49</v>
      </c>
      <c r="C18" s="26">
        <f>0+0.5+0.5+0.5</f>
        <v>1.5</v>
      </c>
      <c r="D18" s="26">
        <f>0</f>
        <v>0</v>
      </c>
      <c r="E18" s="27"/>
      <c r="F18" s="27">
        <v>4</v>
      </c>
      <c r="G18" s="27"/>
      <c r="H18" s="27">
        <f t="shared" si="0"/>
        <v>5.5</v>
      </c>
      <c r="I18" s="27">
        <f t="shared" si="1"/>
        <v>54.5</v>
      </c>
      <c r="J18" s="28">
        <v>74</v>
      </c>
    </row>
    <row r="19" spans="1:10" x14ac:dyDescent="0.3">
      <c r="A19" s="24" t="s">
        <v>13</v>
      </c>
      <c r="B19" s="25">
        <v>0</v>
      </c>
      <c r="C19" s="26">
        <f>0</f>
        <v>0</v>
      </c>
      <c r="D19" s="26">
        <f>0</f>
        <v>0</v>
      </c>
      <c r="E19" s="27"/>
      <c r="F19" s="27"/>
      <c r="G19" s="27"/>
      <c r="H19" s="27">
        <f t="shared" si="0"/>
        <v>0</v>
      </c>
      <c r="I19" s="27">
        <f t="shared" si="1"/>
        <v>0</v>
      </c>
      <c r="J19" s="28">
        <v>0</v>
      </c>
    </row>
    <row r="20" spans="1:10" x14ac:dyDescent="0.3">
      <c r="A20" s="24" t="s">
        <v>14</v>
      </c>
      <c r="B20" s="25">
        <v>54</v>
      </c>
      <c r="C20" s="26">
        <f>0+0.5+0.5+0.5</f>
        <v>1.5</v>
      </c>
      <c r="D20" s="26">
        <f>0+0.5+0.5+0.5</f>
        <v>1.5</v>
      </c>
      <c r="E20" s="27">
        <v>4</v>
      </c>
      <c r="F20" s="27"/>
      <c r="G20" s="27"/>
      <c r="H20" s="27">
        <f t="shared" si="0"/>
        <v>7</v>
      </c>
      <c r="I20" s="27">
        <f t="shared" si="1"/>
        <v>61</v>
      </c>
      <c r="J20" s="28">
        <v>80</v>
      </c>
    </row>
    <row r="21" spans="1:10" ht="18" customHeight="1" x14ac:dyDescent="0.3">
      <c r="A21" s="24" t="s">
        <v>15</v>
      </c>
      <c r="B21" s="25">
        <v>30</v>
      </c>
      <c r="C21" s="26">
        <f>0</f>
        <v>0</v>
      </c>
      <c r="D21" s="26">
        <f>0</f>
        <v>0</v>
      </c>
      <c r="E21" s="27"/>
      <c r="F21" s="27"/>
      <c r="G21" s="27"/>
      <c r="H21" s="27">
        <f t="shared" si="0"/>
        <v>0</v>
      </c>
      <c r="I21" s="27">
        <f t="shared" si="1"/>
        <v>30</v>
      </c>
      <c r="J21" s="28">
        <v>66</v>
      </c>
    </row>
    <row r="22" spans="1:10" ht="18.75" customHeight="1" x14ac:dyDescent="0.3">
      <c r="A22" s="24" t="s">
        <v>16</v>
      </c>
      <c r="B22" s="25">
        <v>59</v>
      </c>
      <c r="C22" s="26">
        <f>0+0.5+0.5+0.5+0.5+0.5+0.5</f>
        <v>3</v>
      </c>
      <c r="D22" s="26">
        <f>0+0.5+0.5</f>
        <v>1</v>
      </c>
      <c r="E22" s="27">
        <v>4</v>
      </c>
      <c r="F22" s="27">
        <v>4</v>
      </c>
      <c r="G22" s="27"/>
      <c r="H22" s="27">
        <f t="shared" si="0"/>
        <v>12</v>
      </c>
      <c r="I22" s="27">
        <f t="shared" si="1"/>
        <v>71</v>
      </c>
      <c r="J22" s="28">
        <v>90</v>
      </c>
    </row>
    <row r="23" spans="1:10" ht="17.25" customHeight="1" x14ac:dyDescent="0.3">
      <c r="A23" s="24" t="s">
        <v>17</v>
      </c>
      <c r="B23" s="25">
        <v>23</v>
      </c>
      <c r="C23" s="26">
        <f>0+0.5+0.5+0.5+0.5</f>
        <v>2</v>
      </c>
      <c r="D23" s="26">
        <f>0</f>
        <v>0</v>
      </c>
      <c r="E23" s="27"/>
      <c r="F23" s="27"/>
      <c r="G23" s="27"/>
      <c r="H23" s="27">
        <f t="shared" si="0"/>
        <v>2</v>
      </c>
      <c r="I23" s="27">
        <f t="shared" si="1"/>
        <v>25</v>
      </c>
      <c r="J23" s="28">
        <v>61</v>
      </c>
    </row>
    <row r="24" spans="1:10" ht="18.75" customHeight="1" x14ac:dyDescent="0.3">
      <c r="A24" s="24" t="s">
        <v>18</v>
      </c>
      <c r="B24" s="25">
        <v>0</v>
      </c>
      <c r="C24" s="26">
        <f>0</f>
        <v>0</v>
      </c>
      <c r="D24" s="26">
        <f>0</f>
        <v>0</v>
      </c>
      <c r="E24" s="27"/>
      <c r="F24" s="27"/>
      <c r="G24" s="27"/>
      <c r="H24" s="27">
        <f t="shared" si="0"/>
        <v>0</v>
      </c>
      <c r="I24" s="27">
        <f t="shared" si="1"/>
        <v>0</v>
      </c>
      <c r="J24" s="28">
        <v>0</v>
      </c>
    </row>
    <row r="25" spans="1:10" ht="18.75" customHeight="1" x14ac:dyDescent="0.3">
      <c r="A25" s="24" t="s">
        <v>19</v>
      </c>
      <c r="B25" s="25">
        <v>52</v>
      </c>
      <c r="C25" s="26">
        <f>0+0.5+0.5+0.5</f>
        <v>1.5</v>
      </c>
      <c r="D25" s="26">
        <f>0+0.5</f>
        <v>0.5</v>
      </c>
      <c r="E25" s="27"/>
      <c r="F25" s="27">
        <v>4</v>
      </c>
      <c r="G25" s="27"/>
      <c r="H25" s="27">
        <f t="shared" si="0"/>
        <v>6</v>
      </c>
      <c r="I25" s="27">
        <f t="shared" si="1"/>
        <v>58</v>
      </c>
      <c r="J25" s="28">
        <v>76</v>
      </c>
    </row>
    <row r="26" spans="1:10" ht="19.5" customHeight="1" x14ac:dyDescent="0.3">
      <c r="A26" s="24" t="s">
        <v>20</v>
      </c>
      <c r="B26" s="25">
        <v>0</v>
      </c>
      <c r="C26" s="26">
        <f>0</f>
        <v>0</v>
      </c>
      <c r="D26" s="26">
        <f>0</f>
        <v>0</v>
      </c>
      <c r="E26" s="27"/>
      <c r="F26" s="27"/>
      <c r="G26" s="27"/>
      <c r="H26" s="27">
        <f t="shared" si="0"/>
        <v>0</v>
      </c>
      <c r="I26" s="27">
        <f t="shared" si="1"/>
        <v>0</v>
      </c>
      <c r="J26" s="28">
        <v>0</v>
      </c>
    </row>
    <row r="27" spans="1:10" ht="19.5" customHeight="1" x14ac:dyDescent="0.3">
      <c r="A27" s="20" t="s">
        <v>21</v>
      </c>
      <c r="B27" s="21">
        <v>42</v>
      </c>
      <c r="C27" s="22">
        <f>0.5+0.5+0.5+0.5+0.5+0.5+0.5+0.5</f>
        <v>4</v>
      </c>
      <c r="D27" s="22">
        <f>0.5+0.5+0.5+0.5</f>
        <v>2</v>
      </c>
      <c r="E27" s="23">
        <v>4</v>
      </c>
      <c r="F27" s="23">
        <v>4</v>
      </c>
      <c r="G27" s="23"/>
      <c r="H27" s="23">
        <f t="shared" si="0"/>
        <v>14</v>
      </c>
      <c r="I27" s="23">
        <f t="shared" si="1"/>
        <v>56</v>
      </c>
      <c r="J27" s="9">
        <v>72</v>
      </c>
    </row>
    <row r="28" spans="1:10" ht="17.25" customHeight="1" x14ac:dyDescent="0.3">
      <c r="A28" s="20" t="s">
        <v>22</v>
      </c>
      <c r="B28" s="21">
        <v>23</v>
      </c>
      <c r="C28" s="22">
        <f>0.5+0.5+0.5+0.5+0.5</f>
        <v>2.5</v>
      </c>
      <c r="D28" s="22">
        <f>0.5+0.5+0.5+0.5</f>
        <v>2</v>
      </c>
      <c r="E28" s="23">
        <v>4</v>
      </c>
      <c r="F28" s="23"/>
      <c r="G28" s="23"/>
      <c r="H28" s="23">
        <f t="shared" si="0"/>
        <v>8.5</v>
      </c>
      <c r="I28" s="23">
        <f t="shared" si="1"/>
        <v>31.5</v>
      </c>
      <c r="J28" s="9">
        <v>67</v>
      </c>
    </row>
    <row r="29" spans="1:10" ht="18" customHeight="1" x14ac:dyDescent="0.3">
      <c r="A29" s="20" t="s">
        <v>23</v>
      </c>
      <c r="B29" s="21">
        <v>38</v>
      </c>
      <c r="C29" s="22">
        <f>0+0.5+0.5+0.5</f>
        <v>1.5</v>
      </c>
      <c r="D29" s="22">
        <f>0+0.5</f>
        <v>0.5</v>
      </c>
      <c r="E29" s="23"/>
      <c r="F29" s="23"/>
      <c r="G29" s="23"/>
      <c r="H29" s="23">
        <f t="shared" si="0"/>
        <v>2</v>
      </c>
      <c r="I29" s="23">
        <f t="shared" si="1"/>
        <v>40</v>
      </c>
      <c r="J29" s="9">
        <v>62</v>
      </c>
    </row>
    <row r="30" spans="1:10" ht="18.75" customHeight="1" x14ac:dyDescent="0.3">
      <c r="A30" s="20" t="s">
        <v>24</v>
      </c>
      <c r="B30" s="21">
        <v>12</v>
      </c>
      <c r="C30" s="22">
        <f>0</f>
        <v>0</v>
      </c>
      <c r="D30" s="22">
        <f>0</f>
        <v>0</v>
      </c>
      <c r="E30" s="23"/>
      <c r="F30" s="23"/>
      <c r="G30" s="23"/>
      <c r="H30" s="23">
        <f t="shared" si="0"/>
        <v>0</v>
      </c>
      <c r="I30" s="23">
        <f t="shared" si="1"/>
        <v>12</v>
      </c>
      <c r="J30" s="9">
        <v>12</v>
      </c>
    </row>
    <row r="31" spans="1:10" ht="17.25" customHeight="1" x14ac:dyDescent="0.3">
      <c r="A31" s="20" t="s">
        <v>25</v>
      </c>
      <c r="B31" s="21">
        <v>0</v>
      </c>
      <c r="C31" s="22">
        <f>0</f>
        <v>0</v>
      </c>
      <c r="D31" s="22">
        <f>0</f>
        <v>0</v>
      </c>
      <c r="E31" s="23"/>
      <c r="F31" s="23"/>
      <c r="G31" s="23"/>
      <c r="H31" s="23">
        <f t="shared" si="0"/>
        <v>0</v>
      </c>
      <c r="I31" s="23">
        <f t="shared" si="1"/>
        <v>0</v>
      </c>
      <c r="J31" s="9">
        <v>0</v>
      </c>
    </row>
    <row r="32" spans="1:10" ht="19.5" customHeight="1" x14ac:dyDescent="0.3">
      <c r="A32" s="20" t="s">
        <v>26</v>
      </c>
      <c r="B32" s="21">
        <v>36</v>
      </c>
      <c r="C32" s="22">
        <f>0.5</f>
        <v>0.5</v>
      </c>
      <c r="D32" s="22">
        <f>0.5</f>
        <v>0.5</v>
      </c>
      <c r="E32" s="23"/>
      <c r="F32" s="23"/>
      <c r="G32" s="23"/>
      <c r="H32" s="23">
        <f t="shared" si="0"/>
        <v>1</v>
      </c>
      <c r="I32" s="23">
        <f t="shared" si="1"/>
        <v>37</v>
      </c>
      <c r="J32" s="9">
        <v>62</v>
      </c>
    </row>
    <row r="33" spans="1:11" ht="17.25" customHeight="1" x14ac:dyDescent="0.3">
      <c r="A33" s="20" t="s">
        <v>27</v>
      </c>
      <c r="B33" s="21">
        <v>0</v>
      </c>
      <c r="C33" s="22">
        <f>0</f>
        <v>0</v>
      </c>
      <c r="D33" s="22">
        <f>0</f>
        <v>0</v>
      </c>
      <c r="E33" s="23"/>
      <c r="F33" s="23"/>
      <c r="G33" s="23"/>
      <c r="H33" s="23">
        <f t="shared" si="0"/>
        <v>0</v>
      </c>
      <c r="I33" s="23">
        <f t="shared" si="1"/>
        <v>0</v>
      </c>
      <c r="J33" s="9">
        <v>0</v>
      </c>
    </row>
    <row r="34" spans="1:11" ht="19.5" customHeight="1" x14ac:dyDescent="0.3">
      <c r="A34" s="20" t="s">
        <v>28</v>
      </c>
      <c r="B34" s="21">
        <v>58</v>
      </c>
      <c r="C34" s="22">
        <f>0.5+0.5+0.5+0.5+0.5+0.5</f>
        <v>3</v>
      </c>
      <c r="D34" s="22">
        <f>0.5+0.5+0.5</f>
        <v>1.5</v>
      </c>
      <c r="E34" s="23"/>
      <c r="F34" s="23"/>
      <c r="G34" s="23"/>
      <c r="H34" s="23">
        <f t="shared" si="0"/>
        <v>4.5</v>
      </c>
      <c r="I34" s="23">
        <f t="shared" si="1"/>
        <v>62.5</v>
      </c>
      <c r="J34" s="9">
        <v>79</v>
      </c>
    </row>
    <row r="35" spans="1:11" ht="17.25" customHeight="1" x14ac:dyDescent="0.3">
      <c r="A35" s="20" t="s">
        <v>29</v>
      </c>
      <c r="B35" s="21">
        <v>76</v>
      </c>
      <c r="C35" s="22">
        <f>0.5+0.5+0.5+0.5+0.5+0.5+0.5+0.5+0.5+0.5+0.5</f>
        <v>5.5</v>
      </c>
      <c r="D35" s="22">
        <f>0.5+0.5+0.5+0.5+0.5</f>
        <v>2.5</v>
      </c>
      <c r="E35" s="23">
        <v>4</v>
      </c>
      <c r="F35" s="23">
        <v>4</v>
      </c>
      <c r="G35" s="23">
        <v>4</v>
      </c>
      <c r="H35" s="23">
        <f t="shared" si="0"/>
        <v>20</v>
      </c>
      <c r="I35" s="23">
        <f t="shared" si="1"/>
        <v>96</v>
      </c>
      <c r="J35" s="9">
        <v>98</v>
      </c>
    </row>
    <row r="36" spans="1:11" ht="19.5" customHeight="1" x14ac:dyDescent="0.3">
      <c r="A36" s="20" t="s">
        <v>30</v>
      </c>
      <c r="B36" s="21">
        <v>28</v>
      </c>
      <c r="C36" s="22">
        <f>0+0.5+0.5+0.5+0.5+0.5</f>
        <v>2.5</v>
      </c>
      <c r="D36" s="22">
        <f>0+0.5+0.5+0.5</f>
        <v>1.5</v>
      </c>
      <c r="E36" s="23">
        <v>4</v>
      </c>
      <c r="F36" s="23">
        <v>4</v>
      </c>
      <c r="G36" s="23"/>
      <c r="H36" s="23">
        <f t="shared" si="0"/>
        <v>12</v>
      </c>
      <c r="I36" s="23">
        <f t="shared" si="1"/>
        <v>40</v>
      </c>
      <c r="J36" s="9">
        <v>69</v>
      </c>
    </row>
    <row r="37" spans="1:11" ht="17.25" customHeight="1" x14ac:dyDescent="0.3">
      <c r="A37" s="7" t="s">
        <v>31</v>
      </c>
      <c r="B37" s="10">
        <v>0</v>
      </c>
      <c r="C37" s="11">
        <f>0+0.5</f>
        <v>0.5</v>
      </c>
      <c r="D37" s="11">
        <f>0</f>
        <v>0</v>
      </c>
      <c r="E37" s="12"/>
      <c r="F37" s="12"/>
      <c r="G37" s="12"/>
      <c r="H37" s="12">
        <f t="shared" si="0"/>
        <v>0.5</v>
      </c>
      <c r="I37" s="12">
        <f t="shared" si="1"/>
        <v>0.5</v>
      </c>
      <c r="J37" s="13">
        <v>1</v>
      </c>
    </row>
    <row r="38" spans="1:11" ht="19.5" customHeight="1" x14ac:dyDescent="0.3">
      <c r="A38" s="7" t="s">
        <v>32</v>
      </c>
      <c r="B38" s="10">
        <v>22</v>
      </c>
      <c r="C38" s="11">
        <f>0</f>
        <v>0</v>
      </c>
      <c r="D38" s="11">
        <f>0</f>
        <v>0</v>
      </c>
      <c r="E38" s="12"/>
      <c r="F38" s="12"/>
      <c r="G38" s="12"/>
      <c r="H38" s="12">
        <f t="shared" si="0"/>
        <v>0</v>
      </c>
      <c r="I38" s="12">
        <f t="shared" si="1"/>
        <v>22</v>
      </c>
      <c r="J38" s="13">
        <v>60</v>
      </c>
    </row>
    <row r="39" spans="1:11" x14ac:dyDescent="0.3">
      <c r="A39" s="7" t="s">
        <v>33</v>
      </c>
      <c r="B39" s="10">
        <v>21</v>
      </c>
      <c r="C39" s="11">
        <f>0.5</f>
        <v>0.5</v>
      </c>
      <c r="D39" s="11">
        <f>0.5</f>
        <v>0.5</v>
      </c>
      <c r="E39" s="12"/>
      <c r="F39" s="12"/>
      <c r="G39" s="12"/>
      <c r="H39" s="12">
        <f t="shared" si="0"/>
        <v>1</v>
      </c>
      <c r="I39" s="12">
        <f t="shared" si="1"/>
        <v>22</v>
      </c>
      <c r="J39" s="13">
        <v>60</v>
      </c>
    </row>
    <row r="40" spans="1:11" x14ac:dyDescent="0.3">
      <c r="A40" s="7" t="s">
        <v>34</v>
      </c>
      <c r="B40" s="10">
        <v>58</v>
      </c>
      <c r="C40" s="11">
        <f>0</f>
        <v>0</v>
      </c>
      <c r="D40" s="11">
        <f>0</f>
        <v>0</v>
      </c>
      <c r="E40" s="12"/>
      <c r="F40" s="12"/>
      <c r="G40" s="12"/>
      <c r="H40" s="12">
        <f t="shared" si="0"/>
        <v>0</v>
      </c>
      <c r="I40" s="12">
        <f t="shared" si="1"/>
        <v>58</v>
      </c>
      <c r="J40" s="13">
        <v>74</v>
      </c>
    </row>
    <row r="41" spans="1:11" x14ac:dyDescent="0.3">
      <c r="A41" s="7" t="s">
        <v>35</v>
      </c>
      <c r="B41" s="10">
        <v>50</v>
      </c>
      <c r="C41" s="11">
        <f>0.5+0.5+0.5+0.5</f>
        <v>2</v>
      </c>
      <c r="D41" s="11">
        <f>0.5+0.5+0.5+0.5</f>
        <v>2</v>
      </c>
      <c r="E41" s="12">
        <v>4</v>
      </c>
      <c r="F41" s="12"/>
      <c r="G41" s="12"/>
      <c r="H41" s="12">
        <f t="shared" si="0"/>
        <v>8</v>
      </c>
      <c r="I41" s="12">
        <f t="shared" si="1"/>
        <v>58</v>
      </c>
      <c r="J41" s="13">
        <v>72</v>
      </c>
    </row>
    <row r="42" spans="1:11" x14ac:dyDescent="0.3">
      <c r="A42" s="7" t="s">
        <v>36</v>
      </c>
      <c r="B42" s="10">
        <v>0</v>
      </c>
      <c r="C42" s="11">
        <f>0+0.5</f>
        <v>0.5</v>
      </c>
      <c r="D42" s="11">
        <f>0</f>
        <v>0</v>
      </c>
      <c r="E42" s="12"/>
      <c r="F42" s="12"/>
      <c r="G42" s="12"/>
      <c r="H42" s="12">
        <f t="shared" si="0"/>
        <v>0.5</v>
      </c>
      <c r="I42" s="12">
        <f t="shared" si="1"/>
        <v>0.5</v>
      </c>
      <c r="J42" s="13">
        <v>1</v>
      </c>
    </row>
    <row r="43" spans="1:11" ht="18" customHeight="1" x14ac:dyDescent="0.3">
      <c r="A43" s="7" t="s">
        <v>37</v>
      </c>
      <c r="B43" s="10">
        <v>70</v>
      </c>
      <c r="C43" s="11">
        <f>0.5+0.5+0.5+0.5+0.5+0.5+0.5+0.5+0.5+0.5+0.5+0.5</f>
        <v>6</v>
      </c>
      <c r="D43" s="11">
        <f>0.5+0.5+0.5+0.5+0.5</f>
        <v>2.5</v>
      </c>
      <c r="E43" s="12">
        <v>4</v>
      </c>
      <c r="F43" s="12">
        <v>4</v>
      </c>
      <c r="G43" s="12">
        <v>4</v>
      </c>
      <c r="H43" s="12">
        <f t="shared" si="0"/>
        <v>20.5</v>
      </c>
      <c r="I43" s="12">
        <f t="shared" si="1"/>
        <v>90.5</v>
      </c>
      <c r="J43" s="13">
        <v>90</v>
      </c>
      <c r="K43" s="8"/>
    </row>
    <row r="44" spans="1:11" x14ac:dyDescent="0.3">
      <c r="A44" s="7" t="s">
        <v>38</v>
      </c>
      <c r="B44" s="10">
        <v>0</v>
      </c>
      <c r="C44" s="11">
        <f>0</f>
        <v>0</v>
      </c>
      <c r="D44" s="11">
        <f>0</f>
        <v>0</v>
      </c>
      <c r="E44" s="12"/>
      <c r="F44" s="12"/>
      <c r="G44" s="12"/>
      <c r="H44" s="12">
        <f t="shared" si="0"/>
        <v>0</v>
      </c>
      <c r="I44" s="12">
        <f t="shared" si="1"/>
        <v>0</v>
      </c>
      <c r="J44" s="13">
        <v>0</v>
      </c>
      <c r="K44" s="8"/>
    </row>
    <row r="45" spans="1:11" x14ac:dyDescent="0.3">
      <c r="A45" s="7" t="s">
        <v>39</v>
      </c>
      <c r="B45" s="10">
        <v>0</v>
      </c>
      <c r="C45" s="11">
        <f>0</f>
        <v>0</v>
      </c>
      <c r="D45" s="11">
        <f>0</f>
        <v>0</v>
      </c>
      <c r="E45" s="12"/>
      <c r="F45" s="12"/>
      <c r="G45" s="12"/>
      <c r="H45" s="12">
        <f t="shared" si="0"/>
        <v>0</v>
      </c>
      <c r="I45" s="12">
        <f t="shared" si="1"/>
        <v>0</v>
      </c>
      <c r="J45" s="13">
        <v>0</v>
      </c>
      <c r="K45" s="8"/>
    </row>
    <row r="46" spans="1:11" x14ac:dyDescent="0.3">
      <c r="A46" s="7" t="s">
        <v>40</v>
      </c>
      <c r="B46" s="10">
        <v>35</v>
      </c>
      <c r="C46" s="11">
        <f>0+0.5+0.5+0.5+0.5</f>
        <v>2</v>
      </c>
      <c r="D46" s="11">
        <f>0</f>
        <v>0</v>
      </c>
      <c r="E46" s="12"/>
      <c r="F46" s="12">
        <v>4</v>
      </c>
      <c r="G46" s="12"/>
      <c r="H46" s="12">
        <f t="shared" si="0"/>
        <v>6</v>
      </c>
      <c r="I46" s="12">
        <f t="shared" si="1"/>
        <v>41</v>
      </c>
      <c r="J46" s="13">
        <v>70</v>
      </c>
      <c r="K46" s="8"/>
    </row>
    <row r="47" spans="1:11" x14ac:dyDescent="0.3">
      <c r="A47" s="7" t="s">
        <v>41</v>
      </c>
      <c r="B47" s="10">
        <v>76</v>
      </c>
      <c r="C47" s="11">
        <f>0+0.5+0.5+0.5+0.5+0.5+0.5+0.5+0.5</f>
        <v>4</v>
      </c>
      <c r="D47" s="11">
        <f>0+0.5+0.5</f>
        <v>1</v>
      </c>
      <c r="E47" s="12">
        <v>4</v>
      </c>
      <c r="F47" s="12">
        <v>4</v>
      </c>
      <c r="G47" s="12">
        <v>4</v>
      </c>
      <c r="H47" s="12">
        <f t="shared" si="0"/>
        <v>17</v>
      </c>
      <c r="I47" s="12">
        <f t="shared" si="1"/>
        <v>93</v>
      </c>
      <c r="J47" s="13">
        <v>93</v>
      </c>
      <c r="K47" s="8"/>
    </row>
    <row r="48" spans="1:11" x14ac:dyDescent="0.3">
      <c r="A48" s="7" t="s">
        <v>42</v>
      </c>
      <c r="B48" s="10">
        <v>54</v>
      </c>
      <c r="C48" s="11">
        <f>0+0.5+0.5+0.5+0.5+0.5</f>
        <v>2.5</v>
      </c>
      <c r="D48" s="11">
        <f>0+0.5</f>
        <v>0.5</v>
      </c>
      <c r="E48" s="12">
        <v>2</v>
      </c>
      <c r="F48" s="12">
        <v>4</v>
      </c>
      <c r="G48" s="12"/>
      <c r="H48" s="12">
        <f t="shared" si="0"/>
        <v>9</v>
      </c>
      <c r="I48" s="12">
        <f t="shared" si="1"/>
        <v>63</v>
      </c>
      <c r="J48" s="13">
        <v>78</v>
      </c>
      <c r="K48" s="8"/>
    </row>
    <row r="49" spans="1:10" x14ac:dyDescent="0.3">
      <c r="A49" s="7" t="s">
        <v>43</v>
      </c>
      <c r="B49" s="10">
        <v>0</v>
      </c>
      <c r="C49" s="11">
        <f>0</f>
        <v>0</v>
      </c>
      <c r="D49" s="11">
        <f>0</f>
        <v>0</v>
      </c>
      <c r="E49" s="12"/>
      <c r="F49" s="12"/>
      <c r="G49" s="12"/>
      <c r="H49" s="12">
        <f t="shared" si="0"/>
        <v>0</v>
      </c>
      <c r="I49" s="12">
        <f t="shared" si="1"/>
        <v>0</v>
      </c>
      <c r="J49" s="13">
        <v>0</v>
      </c>
    </row>
    <row r="50" spans="1:10" x14ac:dyDescent="0.3">
      <c r="A50" s="7" t="s">
        <v>44</v>
      </c>
      <c r="B50" s="10">
        <v>0</v>
      </c>
      <c r="C50" s="11">
        <f>0</f>
        <v>0</v>
      </c>
      <c r="D50" s="11">
        <f>0</f>
        <v>0</v>
      </c>
      <c r="E50" s="12"/>
      <c r="F50" s="12"/>
      <c r="G50" s="12"/>
      <c r="H50" s="12">
        <f t="shared" si="0"/>
        <v>0</v>
      </c>
      <c r="I50" s="12">
        <f t="shared" si="1"/>
        <v>0</v>
      </c>
      <c r="J50" s="13">
        <v>0</v>
      </c>
    </row>
    <row r="51" spans="1:10" x14ac:dyDescent="0.3">
      <c r="A51" s="7" t="s">
        <v>45</v>
      </c>
      <c r="B51" s="10">
        <v>22</v>
      </c>
      <c r="C51" s="11">
        <f>0</f>
        <v>0</v>
      </c>
      <c r="D51" s="11">
        <f>0</f>
        <v>0</v>
      </c>
      <c r="E51" s="12"/>
      <c r="F51" s="12"/>
      <c r="G51" s="12"/>
      <c r="H51" s="12">
        <f t="shared" si="0"/>
        <v>0</v>
      </c>
      <c r="I51" s="12">
        <f t="shared" si="1"/>
        <v>22</v>
      </c>
      <c r="J51" s="13">
        <v>60</v>
      </c>
    </row>
    <row r="52" spans="1:10" x14ac:dyDescent="0.3">
      <c r="A52" s="7" t="s">
        <v>46</v>
      </c>
      <c r="B52" s="10">
        <v>0</v>
      </c>
      <c r="C52" s="11">
        <f>0</f>
        <v>0</v>
      </c>
      <c r="D52" s="11">
        <f>0</f>
        <v>0</v>
      </c>
      <c r="E52" s="12"/>
      <c r="F52" s="12"/>
      <c r="G52" s="12"/>
      <c r="H52" s="12">
        <f t="shared" si="0"/>
        <v>0</v>
      </c>
      <c r="I52" s="12">
        <f t="shared" si="1"/>
        <v>0</v>
      </c>
      <c r="J52" s="13">
        <v>0</v>
      </c>
    </row>
    <row r="53" spans="1:10" x14ac:dyDescent="0.3">
      <c r="A53" s="7" t="s">
        <v>47</v>
      </c>
      <c r="B53" s="10">
        <v>54</v>
      </c>
      <c r="C53" s="11">
        <f>0+0.5+0.5+0.5+0.5+0.5</f>
        <v>2.5</v>
      </c>
      <c r="D53" s="11">
        <f>0</f>
        <v>0</v>
      </c>
      <c r="E53" s="12"/>
      <c r="F53" s="12">
        <v>4</v>
      </c>
      <c r="G53" s="12">
        <v>4</v>
      </c>
      <c r="H53" s="12">
        <f t="shared" si="0"/>
        <v>10.5</v>
      </c>
      <c r="I53" s="12">
        <f t="shared" si="1"/>
        <v>64.5</v>
      </c>
      <c r="J53" s="13">
        <v>80</v>
      </c>
    </row>
    <row r="54" spans="1:10" x14ac:dyDescent="0.3">
      <c r="A54" s="7" t="s">
        <v>48</v>
      </c>
      <c r="B54" s="10">
        <v>0</v>
      </c>
      <c r="C54" s="11">
        <f>0</f>
        <v>0</v>
      </c>
      <c r="D54" s="11">
        <f>0</f>
        <v>0</v>
      </c>
      <c r="E54" s="12"/>
      <c r="F54" s="12"/>
      <c r="G54" s="12"/>
      <c r="H54" s="12">
        <f t="shared" si="0"/>
        <v>0</v>
      </c>
      <c r="I54" s="12">
        <f t="shared" si="1"/>
        <v>0</v>
      </c>
      <c r="J54" s="13">
        <v>0</v>
      </c>
    </row>
    <row r="55" spans="1:10" x14ac:dyDescent="0.3">
      <c r="A55" s="7" t="s">
        <v>49</v>
      </c>
      <c r="B55" s="10">
        <v>40</v>
      </c>
      <c r="C55" s="11">
        <f>0</f>
        <v>0</v>
      </c>
      <c r="D55" s="11">
        <f>0</f>
        <v>0</v>
      </c>
      <c r="E55" s="12"/>
      <c r="F55" s="12"/>
      <c r="G55" s="12"/>
      <c r="H55" s="12">
        <f t="shared" si="0"/>
        <v>0</v>
      </c>
      <c r="I55" s="12">
        <f t="shared" si="1"/>
        <v>40</v>
      </c>
      <c r="J55" s="13">
        <v>60</v>
      </c>
    </row>
    <row r="56" spans="1:10" x14ac:dyDescent="0.3">
      <c r="A56" s="7" t="s">
        <v>50</v>
      </c>
      <c r="B56" s="10">
        <v>52</v>
      </c>
      <c r="C56" s="11">
        <f>0+0.5+0.5+0.5</f>
        <v>1.5</v>
      </c>
      <c r="D56" s="11">
        <f>0</f>
        <v>0</v>
      </c>
      <c r="E56" s="12"/>
      <c r="F56" s="12">
        <v>4</v>
      </c>
      <c r="G56" s="12"/>
      <c r="H56" s="12">
        <f t="shared" si="0"/>
        <v>5.5</v>
      </c>
      <c r="I56" s="12">
        <f t="shared" si="1"/>
        <v>57.5</v>
      </c>
      <c r="J56" s="13">
        <v>69</v>
      </c>
    </row>
    <row r="57" spans="1:10" x14ac:dyDescent="0.3">
      <c r="A57" s="7" t="s">
        <v>51</v>
      </c>
      <c r="B57" s="10">
        <v>38</v>
      </c>
      <c r="C57" s="11">
        <f>0+0.5</f>
        <v>0.5</v>
      </c>
      <c r="D57" s="11">
        <f>0+0.5</f>
        <v>0.5</v>
      </c>
      <c r="E57" s="12"/>
      <c r="F57" s="12"/>
      <c r="G57" s="12"/>
      <c r="H57" s="12">
        <f t="shared" si="0"/>
        <v>1</v>
      </c>
      <c r="I57" s="12">
        <f t="shared" si="1"/>
        <v>39</v>
      </c>
      <c r="J57" s="13">
        <v>70</v>
      </c>
    </row>
    <row r="58" spans="1:10" x14ac:dyDescent="0.3">
      <c r="A58" s="20" t="s">
        <v>52</v>
      </c>
      <c r="B58" s="21">
        <v>49</v>
      </c>
      <c r="C58" s="22">
        <f>0.5</f>
        <v>0.5</v>
      </c>
      <c r="D58" s="22">
        <f>0.5</f>
        <v>0.5</v>
      </c>
      <c r="E58" s="23"/>
      <c r="F58" s="23"/>
      <c r="G58" s="23"/>
      <c r="H58" s="23">
        <f t="shared" si="0"/>
        <v>1</v>
      </c>
      <c r="I58" s="23">
        <f t="shared" si="1"/>
        <v>50</v>
      </c>
      <c r="J58" s="9">
        <v>74</v>
      </c>
    </row>
    <row r="59" spans="1:10" x14ac:dyDescent="0.3">
      <c r="A59" s="20" t="s">
        <v>53</v>
      </c>
      <c r="B59" s="21">
        <v>42</v>
      </c>
      <c r="C59" s="22">
        <f>0+0.5+0.5+0.5+0.5</f>
        <v>2</v>
      </c>
      <c r="D59" s="22">
        <f>0+0.5+0.5</f>
        <v>1</v>
      </c>
      <c r="E59" s="23">
        <v>4</v>
      </c>
      <c r="F59" s="23"/>
      <c r="G59" s="23"/>
      <c r="H59" s="23">
        <f t="shared" si="0"/>
        <v>7</v>
      </c>
      <c r="I59" s="23">
        <f t="shared" si="1"/>
        <v>49</v>
      </c>
      <c r="J59" s="9">
        <v>74</v>
      </c>
    </row>
    <row r="60" spans="1:10" x14ac:dyDescent="0.3">
      <c r="A60" s="20" t="s">
        <v>54</v>
      </c>
      <c r="B60" s="21">
        <v>0</v>
      </c>
      <c r="C60" s="22">
        <f>0</f>
        <v>0</v>
      </c>
      <c r="D60" s="22">
        <f>0</f>
        <v>0</v>
      </c>
      <c r="E60" s="23"/>
      <c r="F60" s="23"/>
      <c r="G60" s="23"/>
      <c r="H60" s="23">
        <f t="shared" si="0"/>
        <v>0</v>
      </c>
      <c r="I60" s="23">
        <f t="shared" si="1"/>
        <v>0</v>
      </c>
      <c r="J60" s="9">
        <v>0</v>
      </c>
    </row>
  </sheetData>
  <mergeCells count="6">
    <mergeCell ref="J4:J5"/>
    <mergeCell ref="C4:G4"/>
    <mergeCell ref="B4:B5"/>
    <mergeCell ref="A4:A5"/>
    <mergeCell ref="I4:I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</dc:creator>
  <cp:lastModifiedBy>Saitama</cp:lastModifiedBy>
  <dcterms:created xsi:type="dcterms:W3CDTF">2015-06-05T18:19:34Z</dcterms:created>
  <dcterms:modified xsi:type="dcterms:W3CDTF">2025-05-27T09:07:30Z</dcterms:modified>
</cp:coreProperties>
</file>