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олитех\Сейчас работать\Технічний сервіс в агрономії\"/>
    </mc:Choice>
  </mc:AlternateContent>
  <bookViews>
    <workbookView xWindow="0" yWindow="0" windowWidth="12000" windowHeight="52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I16" i="1"/>
  <c r="H16" i="1"/>
  <c r="G16" i="1"/>
  <c r="F16" i="1"/>
  <c r="E16" i="1"/>
  <c r="D16" i="1"/>
  <c r="O15" i="1"/>
  <c r="N15" i="1"/>
  <c r="M15" i="1"/>
  <c r="K15" i="1"/>
  <c r="L15" i="1"/>
  <c r="I15" i="1"/>
  <c r="J15" i="1"/>
  <c r="G15" i="1"/>
  <c r="E15" i="1"/>
  <c r="H15" i="1"/>
  <c r="F15" i="1"/>
  <c r="D15" i="1"/>
</calcChain>
</file>

<file path=xl/sharedStrings.xml><?xml version="1.0" encoding="utf-8"?>
<sst xmlns="http://schemas.openxmlformats.org/spreadsheetml/2006/main" count="48" uniqueCount="36">
  <si>
    <t>Марка машини</t>
  </si>
  <si>
    <t>Кількість машин, шт. (n)</t>
  </si>
  <si>
    <t>Запланований</t>
  </si>
  <si>
    <t>середньорічний</t>
  </si>
  <si>
    <t>наробіток на машину (Wр)</t>
  </si>
  <si>
    <t>КР</t>
  </si>
  <si>
    <t>ПР</t>
  </si>
  <si>
    <t>ТО-3</t>
  </si>
  <si>
    <t>ТО-2</t>
  </si>
  <si>
    <t>ТО-1</t>
  </si>
  <si>
    <t>Кількість СТО</t>
  </si>
  <si>
    <t>(Nсто)</t>
  </si>
  <si>
    <t>Кількість ПСТО (Nпсто)</t>
  </si>
  <si>
    <t>Наробіток</t>
  </si>
  <si>
    <t>(Мкр)</t>
  </si>
  <si>
    <t>Кількість</t>
  </si>
  <si>
    <t>(Nкр)</t>
  </si>
  <si>
    <t>(Мпр)</t>
  </si>
  <si>
    <t>(Nпр)</t>
  </si>
  <si>
    <r>
      <t>Кількість (N</t>
    </r>
    <r>
      <rPr>
        <vertAlign val="subscript"/>
        <sz val="20"/>
        <color theme="1"/>
        <rFont val="Times New Roman"/>
        <family val="1"/>
        <charset val="204"/>
      </rPr>
      <t>3</t>
    </r>
    <r>
      <rPr>
        <sz val="20"/>
        <color theme="1"/>
        <rFont val="Times New Roman"/>
        <family val="1"/>
        <charset val="204"/>
      </rPr>
      <t>)</t>
    </r>
  </si>
  <si>
    <r>
      <t>Кількість (N</t>
    </r>
    <r>
      <rPr>
        <vertAlign val="subscript"/>
        <sz val="20"/>
        <color theme="1"/>
        <rFont val="Times New Roman"/>
        <family val="1"/>
        <charset val="204"/>
      </rPr>
      <t>2</t>
    </r>
    <r>
      <rPr>
        <sz val="20"/>
        <color theme="1"/>
        <rFont val="Times New Roman"/>
        <family val="1"/>
        <charset val="204"/>
      </rPr>
      <t>)</t>
    </r>
  </si>
  <si>
    <r>
      <t>Кількість (N</t>
    </r>
    <r>
      <rPr>
        <vertAlign val="subscript"/>
        <sz val="20"/>
        <color theme="1"/>
        <rFont val="Times New Roman"/>
        <family val="1"/>
        <charset val="204"/>
      </rPr>
      <t>1</t>
    </r>
    <r>
      <rPr>
        <sz val="20"/>
        <color theme="1"/>
        <rFont val="Times New Roman"/>
        <family val="1"/>
        <charset val="204"/>
      </rPr>
      <t>)</t>
    </r>
  </si>
  <si>
    <r>
      <t>(М</t>
    </r>
    <r>
      <rPr>
        <vertAlign val="subscript"/>
        <sz val="20"/>
        <color theme="1"/>
        <rFont val="Times New Roman"/>
        <family val="1"/>
        <charset val="204"/>
      </rPr>
      <t>3</t>
    </r>
    <r>
      <rPr>
        <sz val="20"/>
        <color theme="1"/>
        <rFont val="Times New Roman"/>
        <family val="1"/>
        <charset val="204"/>
      </rPr>
      <t>)</t>
    </r>
  </si>
  <si>
    <r>
      <t>(М</t>
    </r>
    <r>
      <rPr>
        <vertAlign val="subscript"/>
        <sz val="20"/>
        <color theme="1"/>
        <rFont val="Times New Roman"/>
        <family val="1"/>
        <charset val="204"/>
      </rPr>
      <t>2</t>
    </r>
    <r>
      <rPr>
        <sz val="20"/>
        <color theme="1"/>
        <rFont val="Times New Roman"/>
        <family val="1"/>
        <charset val="204"/>
      </rPr>
      <t>)</t>
    </r>
  </si>
  <si>
    <r>
      <t>(М</t>
    </r>
    <r>
      <rPr>
        <vertAlign val="subscript"/>
        <sz val="20"/>
        <color theme="1"/>
        <rFont val="Times New Roman"/>
        <family val="1"/>
        <charset val="204"/>
      </rPr>
      <t>1</t>
    </r>
    <r>
      <rPr>
        <sz val="20"/>
        <color theme="1"/>
        <rFont val="Times New Roman"/>
        <family val="1"/>
        <charset val="204"/>
      </rPr>
      <t>)</t>
    </r>
  </si>
  <si>
    <t>К-744</t>
  </si>
  <si>
    <t>Вид ТО і ремонту</t>
  </si>
  <si>
    <t>ХТЗ- 181, ХТЗ-</t>
  </si>
  <si>
    <t>МТЗ- 920</t>
  </si>
  <si>
    <t>ПМЗ- 8040</t>
  </si>
  <si>
    <t>ЛТЗ- 60</t>
  </si>
  <si>
    <t>ВТ- 175</t>
  </si>
  <si>
    <t>ВТЗ- 2027</t>
  </si>
  <si>
    <t>Міжремонтний наробіток і наробіток до ТО</t>
  </si>
  <si>
    <t>Таблиця А.7 Міжремонтний наробіток та періодичність технічного обслуговування тракторів (в л палива)</t>
  </si>
  <si>
    <t>ХТЗ-181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</si>
</sst>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vertAlign val="subscript"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6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 indent="5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6"/>
    </xf>
    <xf numFmtId="0" fontId="2" fillId="0" borderId="5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left" vertical="center" wrapText="1" indent="5"/>
    </xf>
    <xf numFmtId="0" fontId="2" fillId="0" borderId="1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vertical="top" textRotation="90" wrapText="1"/>
    </xf>
    <xf numFmtId="0" fontId="2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6"/>
    </xf>
    <xf numFmtId="0" fontId="4" fillId="0" borderId="6" xfId="0" applyFont="1" applyBorder="1" applyAlignment="1">
      <alignment vertical="top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5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2" zoomScale="40" zoomScaleNormal="40" workbookViewId="0">
      <selection activeCell="O15" sqref="O15:O16"/>
    </sheetView>
  </sheetViews>
  <sheetFormatPr defaultRowHeight="15" x14ac:dyDescent="0.25"/>
  <cols>
    <col min="1" max="1" width="26" customWidth="1"/>
    <col min="2" max="2" width="19.5703125" customWidth="1"/>
    <col min="3" max="3" width="18" customWidth="1"/>
    <col min="4" max="4" width="15.140625" customWidth="1"/>
    <col min="5" max="5" width="19.5703125" customWidth="1"/>
    <col min="6" max="6" width="13.85546875" customWidth="1"/>
    <col min="7" max="7" width="15.28515625" customWidth="1"/>
    <col min="8" max="8" width="13.85546875" customWidth="1"/>
    <col min="9" max="9" width="12.42578125" customWidth="1"/>
    <col min="10" max="11" width="13.85546875" customWidth="1"/>
    <col min="12" max="12" width="14.85546875" customWidth="1"/>
    <col min="13" max="13" width="13.85546875" customWidth="1"/>
    <col min="14" max="14" width="15.5703125" customWidth="1"/>
    <col min="15" max="15" width="25.28515625" customWidth="1"/>
  </cols>
  <sheetData>
    <row r="1" spans="1:15" ht="24" thickBot="1" x14ac:dyDescent="0.4">
      <c r="A1" s="39" t="s">
        <v>34</v>
      </c>
    </row>
    <row r="2" spans="1:15" ht="37.5" x14ac:dyDescent="0.25">
      <c r="A2" s="34" t="s">
        <v>0</v>
      </c>
      <c r="B2" s="36" t="s">
        <v>26</v>
      </c>
      <c r="C2" s="31" t="s">
        <v>27</v>
      </c>
      <c r="D2" s="1" t="s">
        <v>28</v>
      </c>
      <c r="E2" s="3" t="s">
        <v>29</v>
      </c>
      <c r="F2" s="1" t="s">
        <v>30</v>
      </c>
      <c r="G2" s="1" t="s">
        <v>31</v>
      </c>
      <c r="H2" s="3" t="s">
        <v>32</v>
      </c>
      <c r="I2" s="36" t="s">
        <v>25</v>
      </c>
    </row>
    <row r="3" spans="1:15" ht="19.5" thickBot="1" x14ac:dyDescent="0.3">
      <c r="A3" s="35"/>
      <c r="B3" s="37"/>
      <c r="C3" s="32">
        <v>17021</v>
      </c>
      <c r="D3" s="2"/>
      <c r="E3" s="4"/>
      <c r="F3" s="2"/>
      <c r="G3" s="2"/>
      <c r="H3" s="4"/>
      <c r="I3" s="37"/>
    </row>
    <row r="4" spans="1:15" ht="19.5" thickBot="1" x14ac:dyDescent="0.3">
      <c r="A4" s="34" t="s">
        <v>33</v>
      </c>
      <c r="B4" s="33" t="s">
        <v>5</v>
      </c>
      <c r="C4" s="33">
        <v>109510</v>
      </c>
      <c r="D4" s="33">
        <v>51000</v>
      </c>
      <c r="E4" s="33">
        <v>44800</v>
      </c>
      <c r="F4" s="33">
        <v>37300</v>
      </c>
      <c r="G4" s="33">
        <v>75150</v>
      </c>
      <c r="H4" s="33">
        <v>20400</v>
      </c>
      <c r="I4" s="33">
        <v>176640</v>
      </c>
    </row>
    <row r="5" spans="1:15" ht="19.5" thickBot="1" x14ac:dyDescent="0.3">
      <c r="A5" s="38"/>
      <c r="B5" s="33" t="s">
        <v>6</v>
      </c>
      <c r="C5" s="33">
        <v>44830</v>
      </c>
      <c r="D5" s="33">
        <v>19200</v>
      </c>
      <c r="E5" s="33">
        <v>15360</v>
      </c>
      <c r="F5" s="33">
        <v>17262</v>
      </c>
      <c r="G5" s="33">
        <v>32131</v>
      </c>
      <c r="H5" s="33">
        <v>7500</v>
      </c>
      <c r="I5" s="33">
        <v>58880</v>
      </c>
    </row>
    <row r="6" spans="1:15" ht="19.5" thickBot="1" x14ac:dyDescent="0.3">
      <c r="A6" s="38"/>
      <c r="B6" s="33" t="s">
        <v>7</v>
      </c>
      <c r="C6" s="33">
        <v>23300</v>
      </c>
      <c r="D6" s="33">
        <v>10000</v>
      </c>
      <c r="E6" s="33">
        <v>8000</v>
      </c>
      <c r="F6" s="33">
        <v>9000</v>
      </c>
      <c r="G6" s="33">
        <v>16700</v>
      </c>
      <c r="H6" s="33">
        <v>4000</v>
      </c>
      <c r="I6" s="33">
        <v>29440</v>
      </c>
    </row>
    <row r="7" spans="1:15" ht="19.5" thickBot="1" x14ac:dyDescent="0.3">
      <c r="A7" s="38"/>
      <c r="B7" s="33" t="s">
        <v>8</v>
      </c>
      <c r="C7" s="33">
        <v>11650</v>
      </c>
      <c r="D7" s="33">
        <v>5000</v>
      </c>
      <c r="E7" s="33">
        <v>4000</v>
      </c>
      <c r="F7" s="33">
        <v>4500</v>
      </c>
      <c r="G7" s="33">
        <v>8350</v>
      </c>
      <c r="H7" s="33">
        <v>2000</v>
      </c>
      <c r="I7" s="33">
        <v>7360</v>
      </c>
    </row>
    <row r="8" spans="1:15" ht="19.5" thickBot="1" x14ac:dyDescent="0.3">
      <c r="A8" s="35"/>
      <c r="B8" s="33" t="s">
        <v>9</v>
      </c>
      <c r="C8" s="33">
        <v>2913</v>
      </c>
      <c r="D8" s="33">
        <v>1250</v>
      </c>
      <c r="E8" s="33">
        <v>1000</v>
      </c>
      <c r="F8" s="33">
        <v>1125</v>
      </c>
      <c r="G8" s="33">
        <v>2015</v>
      </c>
      <c r="H8" s="33">
        <v>300</v>
      </c>
      <c r="I8" s="33">
        <v>1840</v>
      </c>
    </row>
    <row r="10" spans="1:15" ht="15.75" thickBot="1" x14ac:dyDescent="0.3"/>
    <row r="11" spans="1:15" ht="72" x14ac:dyDescent="0.25">
      <c r="A11" s="5" t="s">
        <v>0</v>
      </c>
      <c r="B11" s="6" t="s">
        <v>1</v>
      </c>
      <c r="C11" s="7" t="s">
        <v>2</v>
      </c>
      <c r="D11" s="8" t="s">
        <v>5</v>
      </c>
      <c r="E11" s="9"/>
      <c r="F11" s="8" t="s">
        <v>6</v>
      </c>
      <c r="G11" s="9"/>
      <c r="H11" s="10" t="s">
        <v>7</v>
      </c>
      <c r="I11" s="11"/>
      <c r="J11" s="10" t="s">
        <v>8</v>
      </c>
      <c r="K11" s="11"/>
      <c r="L11" s="10" t="s">
        <v>9</v>
      </c>
      <c r="M11" s="11"/>
      <c r="N11" s="12" t="s">
        <v>10</v>
      </c>
      <c r="O11" s="13" t="s">
        <v>12</v>
      </c>
    </row>
    <row r="12" spans="1:15" ht="79.5" thickBot="1" x14ac:dyDescent="0.3">
      <c r="A12" s="14"/>
      <c r="B12" s="15"/>
      <c r="C12" s="16" t="s">
        <v>3</v>
      </c>
      <c r="D12" s="17"/>
      <c r="E12" s="18"/>
      <c r="F12" s="17"/>
      <c r="G12" s="18"/>
      <c r="H12" s="19"/>
      <c r="I12" s="20"/>
      <c r="J12" s="19"/>
      <c r="K12" s="20"/>
      <c r="L12" s="19"/>
      <c r="M12" s="20"/>
      <c r="N12" s="21" t="s">
        <v>11</v>
      </c>
      <c r="O12" s="22"/>
    </row>
    <row r="13" spans="1:15" ht="105" x14ac:dyDescent="0.25">
      <c r="A13" s="14"/>
      <c r="B13" s="15"/>
      <c r="C13" s="16" t="s">
        <v>4</v>
      </c>
      <c r="D13" s="21" t="s">
        <v>13</v>
      </c>
      <c r="E13" s="21" t="s">
        <v>15</v>
      </c>
      <c r="F13" s="21" t="s">
        <v>13</v>
      </c>
      <c r="G13" s="21" t="s">
        <v>15</v>
      </c>
      <c r="H13" s="21" t="s">
        <v>13</v>
      </c>
      <c r="I13" s="23" t="s">
        <v>19</v>
      </c>
      <c r="J13" s="21" t="s">
        <v>13</v>
      </c>
      <c r="K13" s="23" t="s">
        <v>20</v>
      </c>
      <c r="L13" s="21" t="s">
        <v>13</v>
      </c>
      <c r="M13" s="23" t="s">
        <v>21</v>
      </c>
      <c r="N13" s="24"/>
      <c r="O13" s="22"/>
    </row>
    <row r="14" spans="1:15" ht="80.25" customHeight="1" thickBot="1" x14ac:dyDescent="0.3">
      <c r="A14" s="25"/>
      <c r="B14" s="26"/>
      <c r="C14" s="27"/>
      <c r="D14" s="28" t="s">
        <v>14</v>
      </c>
      <c r="E14" s="28" t="s">
        <v>16</v>
      </c>
      <c r="F14" s="28" t="s">
        <v>17</v>
      </c>
      <c r="G14" s="28" t="s">
        <v>18</v>
      </c>
      <c r="H14" s="28" t="s">
        <v>22</v>
      </c>
      <c r="I14" s="29"/>
      <c r="J14" s="28" t="s">
        <v>23</v>
      </c>
      <c r="K14" s="29"/>
      <c r="L14" s="28" t="s">
        <v>24</v>
      </c>
      <c r="M14" s="29"/>
      <c r="N14" s="27"/>
      <c r="O14" s="30"/>
    </row>
    <row r="15" spans="1:15" ht="21" thickBot="1" x14ac:dyDescent="0.3">
      <c r="A15" s="40" t="s">
        <v>25</v>
      </c>
      <c r="B15" s="41">
        <v>5</v>
      </c>
      <c r="C15" s="41">
        <v>38400</v>
      </c>
      <c r="D15" s="41">
        <f>I4</f>
        <v>176640</v>
      </c>
      <c r="E15" s="41">
        <f>ROUND((C15*B15)/D15,0)</f>
        <v>1</v>
      </c>
      <c r="F15" s="41">
        <f>I5</f>
        <v>58880</v>
      </c>
      <c r="G15" s="41">
        <f>ROUND((((C15*B15)/F15)-E15),0)</f>
        <v>2</v>
      </c>
      <c r="H15" s="41">
        <f>I6</f>
        <v>29440</v>
      </c>
      <c r="I15" s="41">
        <f>ROUND(((C15*B15)/H15)-(E15+G15),0)</f>
        <v>4</v>
      </c>
      <c r="J15" s="41">
        <f>I7</f>
        <v>7360</v>
      </c>
      <c r="K15" s="41">
        <f>ROUND(((C15*B15)/J15)-(E15+G15+I15),0)</f>
        <v>19</v>
      </c>
      <c r="L15" s="41">
        <f>I8</f>
        <v>1840</v>
      </c>
      <c r="M15" s="41">
        <f>ROUND(((C15*B15)/L15)-(E15+G15+I15+K15),0)</f>
        <v>78</v>
      </c>
      <c r="N15" s="41">
        <f>2*B15</f>
        <v>10</v>
      </c>
      <c r="O15" s="41">
        <f>B15</f>
        <v>5</v>
      </c>
    </row>
    <row r="16" spans="1:15" ht="21" thickBot="1" x14ac:dyDescent="0.3">
      <c r="A16" s="40" t="s">
        <v>35</v>
      </c>
      <c r="B16" s="41">
        <v>3</v>
      </c>
      <c r="C16" s="41">
        <v>28400</v>
      </c>
      <c r="D16" s="41">
        <f>C4</f>
        <v>109510</v>
      </c>
      <c r="E16" s="41">
        <f>ROUND((C16*B16)/D16,0)</f>
        <v>1</v>
      </c>
      <c r="F16" s="41">
        <f>C5</f>
        <v>44830</v>
      </c>
      <c r="G16" s="41">
        <f>ROUND((((C16*B16)/F16)-E16),0)</f>
        <v>1</v>
      </c>
      <c r="H16" s="41">
        <f>C6</f>
        <v>23300</v>
      </c>
      <c r="I16" s="41">
        <f>ROUND(((C16*B16)/H16)-(E16+G16),0)</f>
        <v>2</v>
      </c>
      <c r="J16" s="41">
        <f>C7</f>
        <v>11650</v>
      </c>
      <c r="K16" s="41">
        <f>ROUND(((C16*B16)/J16)-(E16+G16+I16),0)</f>
        <v>3</v>
      </c>
      <c r="L16" s="41">
        <f>C8</f>
        <v>2913</v>
      </c>
      <c r="M16" s="41">
        <f>ROUND(((C16*B16)/L16)-(E16+G16+I16+K16),0)</f>
        <v>22</v>
      </c>
      <c r="N16" s="41">
        <f>2*B16</f>
        <v>6</v>
      </c>
      <c r="O16" s="41">
        <f>B16</f>
        <v>3</v>
      </c>
    </row>
  </sheetData>
  <mergeCells count="20">
    <mergeCell ref="H2:H3"/>
    <mergeCell ref="I2:I3"/>
    <mergeCell ref="A4:A8"/>
    <mergeCell ref="A2:A3"/>
    <mergeCell ref="B2:B3"/>
    <mergeCell ref="D2:D3"/>
    <mergeCell ref="E2:E3"/>
    <mergeCell ref="F2:F3"/>
    <mergeCell ref="G2:G3"/>
    <mergeCell ref="L11:M12"/>
    <mergeCell ref="O11:O14"/>
    <mergeCell ref="I13:I14"/>
    <mergeCell ref="K13:K14"/>
    <mergeCell ref="M13:M14"/>
    <mergeCell ref="A11:A14"/>
    <mergeCell ref="B11:B14"/>
    <mergeCell ref="D11:E12"/>
    <mergeCell ref="F11:G12"/>
    <mergeCell ref="H11:I12"/>
    <mergeCell ref="J11:K1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2025-03-06T13:31:23Z</dcterms:created>
  <dcterms:modified xsi:type="dcterms:W3CDTF">2025-03-06T14:05:41Z</dcterms:modified>
</cp:coreProperties>
</file>