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Викладач\Навчальна робота\2022-2023 н.р\ОАЗ підприємницької діяльності\Тема 6\"/>
    </mc:Choice>
  </mc:AlternateContent>
  <xr:revisionPtr revIDLastSave="0" documentId="13_ncr:1_{1C73779F-5F5E-4A6F-8301-ACDDAF18E4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43" i="1"/>
  <c r="C42" i="1"/>
  <c r="C41" i="1"/>
  <c r="C46" i="1"/>
  <c r="C45" i="1"/>
  <c r="C44" i="1"/>
  <c r="C40" i="1"/>
  <c r="E38" i="1"/>
  <c r="C33" i="1"/>
  <c r="C34" i="1"/>
  <c r="C35" i="1"/>
  <c r="C36" i="1"/>
  <c r="C37" i="1"/>
  <c r="B34" i="1"/>
  <c r="B35" i="1"/>
  <c r="B36" i="1"/>
  <c r="B37" i="1"/>
  <c r="B33" i="1"/>
  <c r="B32" i="1"/>
  <c r="C32" i="1"/>
  <c r="D24" i="1"/>
  <c r="E24" i="1" s="1"/>
  <c r="D25" i="1"/>
  <c r="E25" i="1" s="1"/>
  <c r="D26" i="1"/>
  <c r="E26" i="1" s="1"/>
  <c r="D27" i="1"/>
  <c r="E27" i="1" s="1"/>
  <c r="D28" i="1"/>
  <c r="E28" i="1" s="1"/>
  <c r="D23" i="1"/>
  <c r="E23" i="1" s="1"/>
  <c r="C18" i="1"/>
  <c r="B18" i="1"/>
  <c r="D17" i="1"/>
  <c r="E17" i="1" s="1"/>
  <c r="D16" i="1"/>
  <c r="E16" i="1" s="1"/>
  <c r="D12" i="1"/>
  <c r="E12" i="1" s="1"/>
  <c r="D11" i="1"/>
  <c r="E11" i="1" s="1"/>
  <c r="C13" i="1"/>
  <c r="D13" i="1" s="1"/>
  <c r="E13" i="1" s="1"/>
  <c r="B13" i="1"/>
  <c r="D5" i="1"/>
  <c r="E5" i="1" s="1"/>
  <c r="D6" i="1"/>
  <c r="E6" i="1" s="1"/>
  <c r="D7" i="1"/>
  <c r="E7" i="1" s="1"/>
  <c r="D8" i="1"/>
  <c r="E8" i="1"/>
  <c r="D4" i="1"/>
  <c r="E4" i="1" s="1"/>
  <c r="D18" i="1" l="1"/>
  <c r="E18" i="1" s="1"/>
</calcChain>
</file>

<file path=xl/sharedStrings.xml><?xml version="1.0" encoding="utf-8"?>
<sst xmlns="http://schemas.openxmlformats.org/spreadsheetml/2006/main" count="56" uniqueCount="40">
  <si>
    <t>Вид продукції</t>
  </si>
  <si>
    <t>+/-</t>
  </si>
  <si>
    <t>%</t>
  </si>
  <si>
    <t>Продукція А</t>
  </si>
  <si>
    <t>Продукція Б</t>
  </si>
  <si>
    <t>Продукція В</t>
  </si>
  <si>
    <t>Продукція Г</t>
  </si>
  <si>
    <t>Продукція Д</t>
  </si>
  <si>
    <t>2020 р.</t>
  </si>
  <si>
    <t>2022 р.</t>
  </si>
  <si>
    <t>Зміна показника 2022 р. до 2020 р.</t>
  </si>
  <si>
    <t>Обсяг виробництва, од.</t>
  </si>
  <si>
    <t>Витрати, тис. грн.</t>
  </si>
  <si>
    <t>Собівартіть од. прод., грн</t>
  </si>
  <si>
    <t>Розвиток бізнесу</t>
  </si>
  <si>
    <t>Зменшення масштабів діяльності</t>
  </si>
  <si>
    <t>Стаття калькуляції</t>
  </si>
  <si>
    <t>Сировина та матеріали</t>
  </si>
  <si>
    <t>Паливо та енергія</t>
  </si>
  <si>
    <t>Амортизація</t>
  </si>
  <si>
    <t>Інші витрати</t>
  </si>
  <si>
    <r>
      <t>Собівартість</t>
    </r>
    <r>
      <rPr>
        <sz val="10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одиниці продукції</t>
    </r>
  </si>
  <si>
    <t>Витрати на оплату праці з відрахуваннями</t>
  </si>
  <si>
    <t>Показник</t>
  </si>
  <si>
    <t>Виробничі витрати, тис. грн</t>
  </si>
  <si>
    <t>У тому числі: сировина та матеріали</t>
  </si>
  <si>
    <t>паливо та енергія</t>
  </si>
  <si>
    <r>
      <t xml:space="preserve">витрати на </t>
    </r>
    <r>
      <rPr>
        <sz val="12"/>
        <color rgb="FF000000"/>
        <rFont val="Times New Roman"/>
        <family val="1"/>
        <charset val="204"/>
      </rPr>
      <t>оплату праці з відрахуваннями</t>
    </r>
  </si>
  <si>
    <t>амортизація</t>
  </si>
  <si>
    <t>інші витрати</t>
  </si>
  <si>
    <t>Собівартість одиниці продукції, грн</t>
  </si>
  <si>
    <t>Зміна собівартості одиниці продукції, грн</t>
  </si>
  <si>
    <t>-</t>
  </si>
  <si>
    <t>У тому числі за рахунок: витрат на сировину та матеріали</t>
  </si>
  <si>
    <t>витрат на паливо та енергію</t>
  </si>
  <si>
    <t>витрат на оплату праці з відрахуваннями</t>
  </si>
  <si>
    <t>амортизації</t>
  </si>
  <si>
    <t>інших витрат</t>
  </si>
  <si>
    <t>обсягу виробництва продукції</t>
  </si>
  <si>
    <t>Обсяг виробництва продукції, 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</si>
</sst>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8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/>
    <xf numFmtId="1" fontId="5" fillId="0" borderId="6" xfId="0" applyNumberFormat="1" applyFont="1" applyBorder="1"/>
    <xf numFmtId="0" fontId="6" fillId="0" borderId="0" xfId="0" applyFont="1" applyFill="1" applyBorder="1" applyAlignment="1">
      <alignment horizontal="justify" vertical="center" wrapText="1"/>
    </xf>
    <xf numFmtId="0" fontId="0" fillId="0" borderId="6" xfId="0" applyBorder="1"/>
    <xf numFmtId="0" fontId="1" fillId="0" borderId="0" xfId="0" applyFont="1"/>
    <xf numFmtId="1" fontId="0" fillId="0" borderId="6" xfId="0" applyNumberFormat="1" applyBorder="1"/>
    <xf numFmtId="1" fontId="7" fillId="0" borderId="6" xfId="0" applyNumberFormat="1" applyFont="1" applyBorder="1" applyAlignment="1">
      <alignment horizontal="center" vertical="center" wrapText="1"/>
    </xf>
    <xf numFmtId="168" fontId="7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168" fontId="0" fillId="0" borderId="0" xfId="0" applyNumberFormat="1"/>
    <xf numFmtId="0" fontId="3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="130" zoomScaleNormal="130" workbookViewId="0">
      <selection activeCell="G35" sqref="G35"/>
    </sheetView>
  </sheetViews>
  <sheetFormatPr defaultRowHeight="14.4" x14ac:dyDescent="0.3"/>
  <cols>
    <col min="1" max="1" width="35.77734375" customWidth="1"/>
    <col min="2" max="3" width="10.88671875" customWidth="1"/>
    <col min="4" max="5" width="9.5546875" customWidth="1"/>
  </cols>
  <sheetData>
    <row r="1" spans="1:5" ht="15" thickBot="1" x14ac:dyDescent="0.35"/>
    <row r="2" spans="1:5" ht="30.6" customHeight="1" thickBot="1" x14ac:dyDescent="0.35">
      <c r="A2" s="4" t="s">
        <v>0</v>
      </c>
      <c r="B2" s="4" t="s">
        <v>8</v>
      </c>
      <c r="C2" s="4" t="s">
        <v>9</v>
      </c>
      <c r="D2" s="6" t="s">
        <v>10</v>
      </c>
      <c r="E2" s="7"/>
    </row>
    <row r="3" spans="1:5" ht="16.2" thickBot="1" x14ac:dyDescent="0.35">
      <c r="A3" s="5"/>
      <c r="B3" s="5"/>
      <c r="C3" s="5"/>
      <c r="D3" s="1" t="s">
        <v>1</v>
      </c>
      <c r="E3" s="1" t="s">
        <v>2</v>
      </c>
    </row>
    <row r="4" spans="1:5" ht="16.2" thickBot="1" x14ac:dyDescent="0.35">
      <c r="A4" s="2" t="s">
        <v>3</v>
      </c>
      <c r="B4" s="1">
        <v>250</v>
      </c>
      <c r="C4" s="1">
        <v>280</v>
      </c>
      <c r="D4" s="1">
        <f>C4-B4</f>
        <v>30</v>
      </c>
      <c r="E4" s="8">
        <f>D4/B4*100</f>
        <v>12</v>
      </c>
    </row>
    <row r="5" spans="1:5" ht="16.2" thickBot="1" x14ac:dyDescent="0.35">
      <c r="A5" s="2" t="s">
        <v>4</v>
      </c>
      <c r="B5" s="1">
        <v>300</v>
      </c>
      <c r="C5" s="1">
        <v>350</v>
      </c>
      <c r="D5" s="1">
        <f t="shared" ref="D5:D8" si="0">C5-B5</f>
        <v>50</v>
      </c>
      <c r="E5" s="8">
        <f t="shared" ref="E5:E8" si="1">D5/B5*100</f>
        <v>16.666666666666664</v>
      </c>
    </row>
    <row r="6" spans="1:5" ht="16.2" thickBot="1" x14ac:dyDescent="0.35">
      <c r="A6" s="2" t="s">
        <v>5</v>
      </c>
      <c r="B6" s="1">
        <v>1200</v>
      </c>
      <c r="C6" s="1">
        <v>1200</v>
      </c>
      <c r="D6" s="1">
        <f t="shared" si="0"/>
        <v>0</v>
      </c>
      <c r="E6" s="8">
        <f t="shared" si="1"/>
        <v>0</v>
      </c>
    </row>
    <row r="7" spans="1:5" ht="16.2" thickBot="1" x14ac:dyDescent="0.35">
      <c r="A7" s="2" t="s">
        <v>6</v>
      </c>
      <c r="B7" s="1">
        <v>5000</v>
      </c>
      <c r="C7" s="1">
        <v>5600</v>
      </c>
      <c r="D7" s="1">
        <f t="shared" si="0"/>
        <v>600</v>
      </c>
      <c r="E7" s="8">
        <f t="shared" si="1"/>
        <v>12</v>
      </c>
    </row>
    <row r="8" spans="1:5" ht="16.2" thickBot="1" x14ac:dyDescent="0.35">
      <c r="A8" s="3" t="s">
        <v>7</v>
      </c>
      <c r="B8" s="1">
        <v>10000</v>
      </c>
      <c r="C8" s="1">
        <v>9800</v>
      </c>
      <c r="D8" s="1">
        <f t="shared" si="0"/>
        <v>-200</v>
      </c>
      <c r="E8" s="8">
        <f t="shared" si="1"/>
        <v>-2</v>
      </c>
    </row>
    <row r="10" spans="1:5" ht="15.6" x14ac:dyDescent="0.3">
      <c r="A10" s="14" t="s">
        <v>14</v>
      </c>
    </row>
    <row r="11" spans="1:5" ht="15.6" x14ac:dyDescent="0.3">
      <c r="A11" s="15" t="s">
        <v>11</v>
      </c>
      <c r="B11" s="9">
        <v>5000</v>
      </c>
      <c r="C11" s="9">
        <v>6000</v>
      </c>
      <c r="D11" s="10">
        <f>C11-B11</f>
        <v>1000</v>
      </c>
      <c r="E11" s="11">
        <f t="shared" ref="E11:E13" si="2">D11/B11*100</f>
        <v>20</v>
      </c>
    </row>
    <row r="12" spans="1:5" ht="15.6" x14ac:dyDescent="0.3">
      <c r="A12" s="15" t="s">
        <v>12</v>
      </c>
      <c r="B12" s="9">
        <v>12870</v>
      </c>
      <c r="C12" s="9">
        <v>14870</v>
      </c>
      <c r="D12" s="10">
        <f t="shared" ref="D12:D13" si="3">C12-B12</f>
        <v>2000</v>
      </c>
      <c r="E12" s="11">
        <f t="shared" si="2"/>
        <v>15.540015540015538</v>
      </c>
    </row>
    <row r="13" spans="1:5" ht="15.6" x14ac:dyDescent="0.3">
      <c r="A13" s="15" t="s">
        <v>13</v>
      </c>
      <c r="B13" s="12">
        <f>B12/B11*1000</f>
        <v>2574</v>
      </c>
      <c r="C13" s="13">
        <f>C12/C11*1000</f>
        <v>2478.3333333333335</v>
      </c>
      <c r="D13" s="18">
        <f t="shared" si="3"/>
        <v>-95.666666666666515</v>
      </c>
      <c r="E13" s="19">
        <f t="shared" si="2"/>
        <v>-3.716653716653711</v>
      </c>
    </row>
    <row r="15" spans="1:5" x14ac:dyDescent="0.3">
      <c r="A15" s="16" t="s">
        <v>15</v>
      </c>
    </row>
    <row r="16" spans="1:5" ht="15.6" x14ac:dyDescent="0.3">
      <c r="A16" s="15" t="s">
        <v>11</v>
      </c>
      <c r="B16" s="17">
        <v>5000</v>
      </c>
      <c r="C16" s="17">
        <v>4500</v>
      </c>
      <c r="D16" s="10">
        <f>C16-B16</f>
        <v>-500</v>
      </c>
      <c r="E16" s="11">
        <f t="shared" ref="E16" si="4">D16/B16*100</f>
        <v>-10</v>
      </c>
    </row>
    <row r="17" spans="1:5" ht="15.6" x14ac:dyDescent="0.3">
      <c r="A17" s="15" t="s">
        <v>12</v>
      </c>
      <c r="B17" s="17">
        <v>12870</v>
      </c>
      <c r="C17" s="17">
        <v>11070</v>
      </c>
      <c r="D17" s="10">
        <f t="shared" ref="D17:D18" si="5">C17-B17</f>
        <v>-1800</v>
      </c>
      <c r="E17" s="11">
        <f t="shared" ref="E17:E18" si="6">D17/B17*100</f>
        <v>-13.986013986013987</v>
      </c>
    </row>
    <row r="18" spans="1:5" ht="15.6" x14ac:dyDescent="0.3">
      <c r="A18" s="15" t="s">
        <v>13</v>
      </c>
      <c r="B18" s="13">
        <f>B17/B16*1000</f>
        <v>2574</v>
      </c>
      <c r="C18" s="13">
        <f>C17/C16*1000</f>
        <v>2460</v>
      </c>
      <c r="D18" s="18">
        <f t="shared" si="5"/>
        <v>-114</v>
      </c>
      <c r="E18" s="19">
        <f t="shared" si="6"/>
        <v>-4.4289044289044286</v>
      </c>
    </row>
    <row r="21" spans="1:5" ht="31.2" customHeight="1" x14ac:dyDescent="0.3">
      <c r="A21" s="20" t="s">
        <v>16</v>
      </c>
      <c r="B21" s="20" t="s">
        <v>8</v>
      </c>
      <c r="C21" s="20" t="s">
        <v>9</v>
      </c>
      <c r="D21" s="20" t="s">
        <v>10</v>
      </c>
      <c r="E21" s="20"/>
    </row>
    <row r="22" spans="1:5" ht="15.6" x14ac:dyDescent="0.3">
      <c r="A22" s="20"/>
      <c r="B22" s="20"/>
      <c r="C22" s="20"/>
      <c r="D22" s="10" t="s">
        <v>1</v>
      </c>
      <c r="E22" s="10" t="s">
        <v>2</v>
      </c>
    </row>
    <row r="23" spans="1:5" ht="15.6" x14ac:dyDescent="0.3">
      <c r="A23" s="21" t="s">
        <v>17</v>
      </c>
      <c r="B23" s="10">
        <v>150</v>
      </c>
      <c r="C23" s="10">
        <v>178.5</v>
      </c>
      <c r="D23" s="10">
        <f>C23-B23</f>
        <v>28.5</v>
      </c>
      <c r="E23" s="11">
        <f t="shared" ref="E23" si="7">D23/B23*100</f>
        <v>19</v>
      </c>
    </row>
    <row r="24" spans="1:5" ht="15.6" x14ac:dyDescent="0.3">
      <c r="A24" s="21" t="s">
        <v>18</v>
      </c>
      <c r="B24" s="10">
        <v>30</v>
      </c>
      <c r="C24" s="10">
        <v>38.5</v>
      </c>
      <c r="D24" s="10">
        <f t="shared" ref="D24:D28" si="8">C24-B24</f>
        <v>8.5</v>
      </c>
      <c r="E24" s="11">
        <f t="shared" ref="E24:E28" si="9">D24/B24*100</f>
        <v>28.333333333333332</v>
      </c>
    </row>
    <row r="25" spans="1:5" ht="31.2" x14ac:dyDescent="0.3">
      <c r="A25" s="21" t="s">
        <v>22</v>
      </c>
      <c r="B25" s="10">
        <v>105</v>
      </c>
      <c r="C25" s="10">
        <v>122.5</v>
      </c>
      <c r="D25" s="10">
        <f t="shared" si="8"/>
        <v>17.5</v>
      </c>
      <c r="E25" s="11">
        <f t="shared" si="9"/>
        <v>16.666666666666664</v>
      </c>
    </row>
    <row r="26" spans="1:5" ht="15.6" x14ac:dyDescent="0.3">
      <c r="A26" s="21" t="s">
        <v>19</v>
      </c>
      <c r="B26" s="10">
        <v>9</v>
      </c>
      <c r="C26" s="10">
        <v>10.5</v>
      </c>
      <c r="D26" s="10">
        <f t="shared" si="8"/>
        <v>1.5</v>
      </c>
      <c r="E26" s="11">
        <f t="shared" si="9"/>
        <v>16.666666666666664</v>
      </c>
    </row>
    <row r="27" spans="1:5" ht="15.6" x14ac:dyDescent="0.3">
      <c r="A27" s="21" t="s">
        <v>20</v>
      </c>
      <c r="B27" s="10">
        <v>6</v>
      </c>
      <c r="C27" s="10">
        <v>0</v>
      </c>
      <c r="D27" s="10">
        <f t="shared" si="8"/>
        <v>-6</v>
      </c>
      <c r="E27" s="11">
        <f t="shared" si="9"/>
        <v>-100</v>
      </c>
    </row>
    <row r="28" spans="1:5" ht="31.2" x14ac:dyDescent="0.3">
      <c r="A28" s="21" t="s">
        <v>21</v>
      </c>
      <c r="B28" s="10">
        <v>300</v>
      </c>
      <c r="C28" s="10">
        <v>350</v>
      </c>
      <c r="D28" s="10">
        <f t="shared" si="8"/>
        <v>50</v>
      </c>
      <c r="E28" s="11">
        <f t="shared" si="9"/>
        <v>16.666666666666664</v>
      </c>
    </row>
    <row r="31" spans="1:5" ht="15.6" x14ac:dyDescent="0.3">
      <c r="A31" s="10" t="s">
        <v>23</v>
      </c>
      <c r="B31" s="10" t="s">
        <v>8</v>
      </c>
      <c r="C31" s="10" t="s">
        <v>9</v>
      </c>
    </row>
    <row r="32" spans="1:5" ht="15.6" customHeight="1" x14ac:dyDescent="0.3">
      <c r="A32" s="23" t="s">
        <v>24</v>
      </c>
      <c r="B32" s="11">
        <f>B38*B39/1000</f>
        <v>360</v>
      </c>
      <c r="C32" s="11">
        <f>C38*C39/1000</f>
        <v>525</v>
      </c>
    </row>
    <row r="33" spans="1:5" ht="15.6" customHeight="1" x14ac:dyDescent="0.3">
      <c r="A33" s="24" t="s">
        <v>25</v>
      </c>
      <c r="B33" s="11">
        <f>B23*B$38/1000</f>
        <v>180</v>
      </c>
      <c r="C33" s="11">
        <f>C23*C$38/1000</f>
        <v>267.75</v>
      </c>
    </row>
    <row r="34" spans="1:5" ht="15.6" customHeight="1" x14ac:dyDescent="0.3">
      <c r="A34" s="24" t="s">
        <v>26</v>
      </c>
      <c r="B34" s="11">
        <f t="shared" ref="B34:C37" si="10">B24*B$38/1000</f>
        <v>36</v>
      </c>
      <c r="C34" s="11">
        <f t="shared" si="10"/>
        <v>57.75</v>
      </c>
    </row>
    <row r="35" spans="1:5" ht="31.2" x14ac:dyDescent="0.3">
      <c r="A35" s="25" t="s">
        <v>27</v>
      </c>
      <c r="B35" s="11">
        <f t="shared" si="10"/>
        <v>126</v>
      </c>
      <c r="C35" s="11">
        <f t="shared" si="10"/>
        <v>183.75</v>
      </c>
    </row>
    <row r="36" spans="1:5" ht="15.6" x14ac:dyDescent="0.3">
      <c r="A36" s="25" t="s">
        <v>28</v>
      </c>
      <c r="B36" s="11">
        <f t="shared" si="10"/>
        <v>10.8</v>
      </c>
      <c r="C36" s="11">
        <f t="shared" si="10"/>
        <v>15.75</v>
      </c>
    </row>
    <row r="37" spans="1:5" ht="15.6" x14ac:dyDescent="0.3">
      <c r="A37" s="25" t="s">
        <v>29</v>
      </c>
      <c r="B37" s="11">
        <f t="shared" si="10"/>
        <v>7.2</v>
      </c>
      <c r="C37" s="11">
        <f t="shared" si="10"/>
        <v>0</v>
      </c>
    </row>
    <row r="38" spans="1:5" ht="16.8" customHeight="1" x14ac:dyDescent="0.3">
      <c r="A38" s="24" t="s">
        <v>39</v>
      </c>
      <c r="B38" s="10">
        <v>1200</v>
      </c>
      <c r="C38" s="10">
        <v>1500</v>
      </c>
      <c r="D38" s="22">
        <f>B33+B34+B35+B36+B37</f>
        <v>360</v>
      </c>
      <c r="E38" s="22">
        <f>C33+C34+C35+C36+C37</f>
        <v>525</v>
      </c>
    </row>
    <row r="39" spans="1:5" ht="16.8" customHeight="1" x14ac:dyDescent="0.3">
      <c r="A39" s="24" t="s">
        <v>30</v>
      </c>
      <c r="B39" s="10">
        <v>300</v>
      </c>
      <c r="C39" s="10">
        <v>350</v>
      </c>
    </row>
    <row r="40" spans="1:5" ht="31.2" x14ac:dyDescent="0.3">
      <c r="A40" s="26" t="s">
        <v>31</v>
      </c>
      <c r="B40" s="10" t="s">
        <v>32</v>
      </c>
      <c r="C40" s="10">
        <f>C39-B39</f>
        <v>50</v>
      </c>
    </row>
    <row r="41" spans="1:5" ht="28.8" customHeight="1" x14ac:dyDescent="0.3">
      <c r="A41" s="23" t="s">
        <v>33</v>
      </c>
      <c r="B41" s="10" t="s">
        <v>32</v>
      </c>
      <c r="C41" s="10">
        <f>((C33-B33)/C38)*1000</f>
        <v>58.5</v>
      </c>
    </row>
    <row r="42" spans="1:5" ht="21.6" customHeight="1" x14ac:dyDescent="0.3">
      <c r="A42" s="24" t="s">
        <v>34</v>
      </c>
      <c r="B42" s="10" t="s">
        <v>32</v>
      </c>
      <c r="C42" s="10">
        <f>((C34-B34)/C38)*1000</f>
        <v>14.5</v>
      </c>
    </row>
    <row r="43" spans="1:5" ht="31.2" x14ac:dyDescent="0.3">
      <c r="A43" s="24" t="s">
        <v>35</v>
      </c>
      <c r="B43" s="10" t="s">
        <v>32</v>
      </c>
      <c r="C43" s="10">
        <f>((C35-B35)/C38)*1000</f>
        <v>38.5</v>
      </c>
    </row>
    <row r="44" spans="1:5" ht="15.6" x14ac:dyDescent="0.3">
      <c r="A44" s="24" t="s">
        <v>36</v>
      </c>
      <c r="B44" s="10" t="s">
        <v>32</v>
      </c>
      <c r="C44" s="10">
        <f>((C36-B36)/C38)*1000</f>
        <v>3.2999999999999994</v>
      </c>
    </row>
    <row r="45" spans="1:5" ht="15.6" x14ac:dyDescent="0.3">
      <c r="A45" s="24" t="s">
        <v>37</v>
      </c>
      <c r="B45" s="10" t="s">
        <v>32</v>
      </c>
      <c r="C45" s="10">
        <f>((C37-B37)/C38)*1000</f>
        <v>-4.8000000000000007</v>
      </c>
    </row>
    <row r="46" spans="1:5" ht="16.8" customHeight="1" x14ac:dyDescent="0.3">
      <c r="A46" s="24" t="s">
        <v>38</v>
      </c>
      <c r="B46" s="10" t="s">
        <v>32</v>
      </c>
      <c r="C46" s="10">
        <f>B32/C38*1000-B39</f>
        <v>-60</v>
      </c>
    </row>
  </sheetData>
  <mergeCells count="8">
    <mergeCell ref="A2:A3"/>
    <mergeCell ref="B2:B3"/>
    <mergeCell ref="C2:C3"/>
    <mergeCell ref="D2:E2"/>
    <mergeCell ref="A21:A22"/>
    <mergeCell ref="B21:B22"/>
    <mergeCell ref="C21:C22"/>
    <mergeCell ref="D21:E21"/>
  </mergeCells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Igor</cp:lastModifiedBy>
  <dcterms:created xsi:type="dcterms:W3CDTF">2015-06-05T18:17:20Z</dcterms:created>
  <dcterms:modified xsi:type="dcterms:W3CDTF">2023-04-26T11:51:24Z</dcterms:modified>
</cp:coreProperties>
</file>