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Новий комп\Робота\Контролінг\Презентації\"/>
    </mc:Choice>
  </mc:AlternateContent>
  <xr:revisionPtr revIDLastSave="0" documentId="13_ncr:1_{0A1DABC2-C7D9-4285-8D76-88AF37972A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4" i="1"/>
  <c r="I3" i="1"/>
  <c r="H6" i="1"/>
  <c r="H5" i="1"/>
  <c r="H3" i="1"/>
  <c r="H4" i="1"/>
  <c r="G6" i="1"/>
  <c r="G5" i="1"/>
  <c r="G3" i="1"/>
  <c r="F6" i="1"/>
  <c r="F5" i="1"/>
  <c r="F4" i="1"/>
  <c r="F3" i="1"/>
  <c r="E6" i="1"/>
  <c r="E5" i="1"/>
  <c r="E4" i="1"/>
  <c r="E3" i="1"/>
  <c r="J7" i="1" l="1"/>
  <c r="I7" i="1"/>
  <c r="I6" i="1"/>
  <c r="H7" i="1"/>
  <c r="J4" i="1" l="1"/>
  <c r="J5" i="1"/>
  <c r="J6" i="1"/>
  <c r="J3" i="1"/>
  <c r="F7" i="1"/>
  <c r="G7" i="1"/>
  <c r="E7" i="1"/>
</calcChain>
</file>

<file path=xl/sharedStrings.xml><?xml version="1.0" encoding="utf-8"?>
<sst xmlns="http://schemas.openxmlformats.org/spreadsheetml/2006/main" count="72" uniqueCount="43">
  <si>
    <t>Амортизація офісного приміщення</t>
  </si>
  <si>
    <t>АВ</t>
  </si>
  <si>
    <t xml:space="preserve">Амортизація виробничого приміщення </t>
  </si>
  <si>
    <t>ЗВ</t>
  </si>
  <si>
    <t>Амортизація обладнання для виготовлення виробу А</t>
  </si>
  <si>
    <t>ПА</t>
  </si>
  <si>
    <t>Амортизація обладнання для виготовлення виробу Б</t>
  </si>
  <si>
    <t xml:space="preserve">Амортизація обладнання для виготовлення виробу А і Б </t>
  </si>
  <si>
    <t xml:space="preserve">Амортизація вантажного автомобіля </t>
  </si>
  <si>
    <t xml:space="preserve">Амортизація легкового автомобіля </t>
  </si>
  <si>
    <t>Амортизація комп’ютерної техніки</t>
  </si>
  <si>
    <t>Амортизація торговельного обладнання</t>
  </si>
  <si>
    <t>Матеріальні витрати на виріб А</t>
  </si>
  <si>
    <t>Матеріальні витрати на виріб Б</t>
  </si>
  <si>
    <t>Паливо для вантажного автомобіля</t>
  </si>
  <si>
    <t xml:space="preserve">Паливо для легкового автомобіля </t>
  </si>
  <si>
    <t>Директор</t>
  </si>
  <si>
    <t>Бухгалтер</t>
  </si>
  <si>
    <t>Секретар</t>
  </si>
  <si>
    <t xml:space="preserve">Заробітна плата робітника, що виготовляє продукцію А </t>
  </si>
  <si>
    <t>Заробітна плата робітника, що виготовляє продукцію Б</t>
  </si>
  <si>
    <t xml:space="preserve">Заробітна плата робітника, що виготовляє обидва види продукції </t>
  </si>
  <si>
    <t xml:space="preserve">Заробітна плата допоміжного робітника </t>
  </si>
  <si>
    <t>Заробітна плата водія вантажного автомобіля</t>
  </si>
  <si>
    <t>Заробітна плата водія легкового автомобіля</t>
  </si>
  <si>
    <t xml:space="preserve">Заробітна плата продавця </t>
  </si>
  <si>
    <t>Витрати, що формують СВ</t>
  </si>
  <si>
    <t>Витрати, що не формують СВ</t>
  </si>
  <si>
    <t>Разом</t>
  </si>
  <si>
    <t>ПБ</t>
  </si>
  <si>
    <t>ВЗ</t>
  </si>
  <si>
    <t>Амортизація</t>
  </si>
  <si>
    <t>Матеріальні витрати</t>
  </si>
  <si>
    <t>Заробітна плата</t>
  </si>
  <si>
    <t>ЄСВ 22%</t>
  </si>
  <si>
    <t>Елементи витрат</t>
  </si>
  <si>
    <t>СВ</t>
  </si>
  <si>
    <t>виробнича собівартість</t>
  </si>
  <si>
    <t>прямі витрати на продукцію А</t>
  </si>
  <si>
    <t>прямі витрати на продукцію Б</t>
  </si>
  <si>
    <t>загальновиробничі витрати</t>
  </si>
  <si>
    <t>адміністративні витрати</t>
  </si>
  <si>
    <t>витрати на збут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</si>
</sst>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404040"/>
      <name val="Century Gothic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2" fontId="0" fillId="0" borderId="8" xfId="0" applyNumberFormat="1" applyBorder="1"/>
    <xf numFmtId="2" fontId="0" fillId="0" borderId="5" xfId="0" applyNumberFormat="1" applyBorder="1"/>
    <xf numFmtId="2" fontId="0" fillId="0" borderId="9" xfId="0" applyNumberFormat="1" applyBorder="1"/>
    <xf numFmtId="0" fontId="0" fillId="0" borderId="10" xfId="0" applyFill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I7" sqref="I7"/>
    </sheetView>
  </sheetViews>
  <sheetFormatPr defaultRowHeight="14.4" x14ac:dyDescent="0.3"/>
  <cols>
    <col min="1" max="1" width="49.33203125" customWidth="1"/>
    <col min="4" max="4" width="19.109375" customWidth="1"/>
    <col min="5" max="5" width="11.88671875" customWidth="1"/>
    <col min="6" max="6" width="11.5546875" customWidth="1"/>
    <col min="7" max="7" width="13.88671875" customWidth="1"/>
    <col min="8" max="8" width="15" customWidth="1"/>
    <col min="9" max="9" width="15.21875" customWidth="1"/>
    <col min="10" max="10" width="12.88671875" customWidth="1"/>
  </cols>
  <sheetData>
    <row r="1" spans="1:10" x14ac:dyDescent="0.3">
      <c r="A1" s="1" t="s">
        <v>0</v>
      </c>
      <c r="B1" s="2">
        <v>11617</v>
      </c>
      <c r="C1" s="2" t="s">
        <v>1</v>
      </c>
      <c r="D1" s="22" t="s">
        <v>35</v>
      </c>
      <c r="E1" s="16" t="s">
        <v>26</v>
      </c>
      <c r="F1" s="17"/>
      <c r="G1" s="17"/>
      <c r="H1" s="18" t="s">
        <v>27</v>
      </c>
      <c r="I1" s="19"/>
      <c r="J1" s="20" t="s">
        <v>28</v>
      </c>
    </row>
    <row r="2" spans="1:10" x14ac:dyDescent="0.3">
      <c r="A2" t="s">
        <v>2</v>
      </c>
      <c r="B2">
        <v>9735</v>
      </c>
      <c r="C2" t="s">
        <v>3</v>
      </c>
      <c r="D2" s="23"/>
      <c r="E2" s="6" t="s">
        <v>5</v>
      </c>
      <c r="F2" s="7" t="s">
        <v>29</v>
      </c>
      <c r="G2" s="7" t="s">
        <v>3</v>
      </c>
      <c r="H2" s="7" t="s">
        <v>1</v>
      </c>
      <c r="I2" s="8" t="s">
        <v>30</v>
      </c>
      <c r="J2" s="21"/>
    </row>
    <row r="3" spans="1:10" x14ac:dyDescent="0.3">
      <c r="A3" t="s">
        <v>4</v>
      </c>
      <c r="B3">
        <v>29534</v>
      </c>
      <c r="C3" t="s">
        <v>5</v>
      </c>
      <c r="D3" s="5" t="s">
        <v>31</v>
      </c>
      <c r="E3" s="4">
        <f>B3</f>
        <v>29534</v>
      </c>
      <c r="F3" s="3">
        <f>B4</f>
        <v>7787</v>
      </c>
      <c r="G3" s="3">
        <f>B2+B5</f>
        <v>35328</v>
      </c>
      <c r="H3" s="3">
        <f>B1+B7+B8</f>
        <v>13871</v>
      </c>
      <c r="I3" s="9">
        <f>B6+B9</f>
        <v>18251</v>
      </c>
      <c r="J3" s="5">
        <f>SUM(E3:I3)</f>
        <v>104771</v>
      </c>
    </row>
    <row r="4" spans="1:10" x14ac:dyDescent="0.3">
      <c r="A4" t="s">
        <v>6</v>
      </c>
      <c r="B4">
        <v>7787</v>
      </c>
      <c r="C4" t="s">
        <v>29</v>
      </c>
      <c r="D4" s="5" t="s">
        <v>32</v>
      </c>
      <c r="E4" s="4">
        <f>B10</f>
        <v>634476.19999999995</v>
      </c>
      <c r="F4" s="3">
        <f>B11</f>
        <v>564000</v>
      </c>
      <c r="G4" s="3">
        <v>0</v>
      </c>
      <c r="H4" s="3">
        <f>B13</f>
        <v>1809.5</v>
      </c>
      <c r="I4" s="9">
        <f>B12+425</f>
        <v>78545</v>
      </c>
      <c r="J4" s="5">
        <f t="shared" ref="J4:J6" si="0">SUM(E4:I4)</f>
        <v>1278830.7</v>
      </c>
    </row>
    <row r="5" spans="1:10" x14ac:dyDescent="0.3">
      <c r="A5" t="s">
        <v>7</v>
      </c>
      <c r="B5">
        <v>25593</v>
      </c>
      <c r="C5" t="s">
        <v>3</v>
      </c>
      <c r="D5" s="5" t="s">
        <v>33</v>
      </c>
      <c r="E5" s="4">
        <f>B17</f>
        <v>8213.83</v>
      </c>
      <c r="F5" s="3">
        <f>B18</f>
        <v>8427.2000000000007</v>
      </c>
      <c r="G5" s="3">
        <f>B19+B20</f>
        <v>15352.4</v>
      </c>
      <c r="H5" s="3">
        <f>B14+B15+B16+B22</f>
        <v>38220</v>
      </c>
      <c r="I5" s="9">
        <f>B21+B23</f>
        <v>12394</v>
      </c>
      <c r="J5" s="5">
        <f t="shared" si="0"/>
        <v>82607.429999999993</v>
      </c>
    </row>
    <row r="6" spans="1:10" ht="15" thickBot="1" x14ac:dyDescent="0.35">
      <c r="A6" t="s">
        <v>8</v>
      </c>
      <c r="B6">
        <v>17193</v>
      </c>
      <c r="C6" t="s">
        <v>30</v>
      </c>
      <c r="D6" s="10" t="s">
        <v>34</v>
      </c>
      <c r="E6" s="12">
        <f>E5*0.22</f>
        <v>1807.0426</v>
      </c>
      <c r="F6" s="12">
        <f>F5*0.22</f>
        <v>1853.9840000000002</v>
      </c>
      <c r="G6" s="12">
        <f>G5*0.22</f>
        <v>3377.5279999999998</v>
      </c>
      <c r="H6" s="12">
        <f>H5*0.22</f>
        <v>8408.4</v>
      </c>
      <c r="I6" s="12">
        <f>I5*0.22</f>
        <v>2726.68</v>
      </c>
      <c r="J6" s="13">
        <f t="shared" si="0"/>
        <v>18173.634599999998</v>
      </c>
    </row>
    <row r="7" spans="1:10" ht="15" thickBot="1" x14ac:dyDescent="0.35">
      <c r="A7" t="s">
        <v>9</v>
      </c>
      <c r="B7">
        <v>504</v>
      </c>
      <c r="C7" t="s">
        <v>1</v>
      </c>
      <c r="D7" s="11" t="s">
        <v>28</v>
      </c>
      <c r="E7" s="14">
        <f>SUM(E3:E6)</f>
        <v>674031.07259999996</v>
      </c>
      <c r="F7" s="14">
        <f t="shared" ref="F7:G7" si="1">SUM(F3:F6)</f>
        <v>582068.18400000001</v>
      </c>
      <c r="G7" s="14">
        <f t="shared" si="1"/>
        <v>54057.928</v>
      </c>
      <c r="H7" s="14">
        <f>SUM(H3:H6)</f>
        <v>62308.9</v>
      </c>
      <c r="I7" s="14">
        <f>SUM(I3:I6)</f>
        <v>111916.68</v>
      </c>
      <c r="J7" s="13">
        <f>SUM(E7:I7)</f>
        <v>1484382.7645999999</v>
      </c>
    </row>
    <row r="8" spans="1:10" x14ac:dyDescent="0.3">
      <c r="A8" t="s">
        <v>10</v>
      </c>
      <c r="B8">
        <v>1750</v>
      </c>
      <c r="C8" t="s">
        <v>1</v>
      </c>
      <c r="J8" s="15"/>
    </row>
    <row r="9" spans="1:10" x14ac:dyDescent="0.3">
      <c r="A9" t="s">
        <v>11</v>
      </c>
      <c r="B9">
        <v>1058</v>
      </c>
      <c r="C9" t="s">
        <v>30</v>
      </c>
      <c r="E9" t="s">
        <v>36</v>
      </c>
      <c r="F9" t="s">
        <v>37</v>
      </c>
    </row>
    <row r="10" spans="1:10" x14ac:dyDescent="0.3">
      <c r="A10" t="s">
        <v>12</v>
      </c>
      <c r="B10">
        <v>634476.19999999995</v>
      </c>
      <c r="C10" t="s">
        <v>5</v>
      </c>
      <c r="E10" t="s">
        <v>5</v>
      </c>
      <c r="F10" t="s">
        <v>38</v>
      </c>
    </row>
    <row r="11" spans="1:10" x14ac:dyDescent="0.3">
      <c r="A11" t="s">
        <v>13</v>
      </c>
      <c r="B11">
        <v>564000</v>
      </c>
      <c r="C11" t="s">
        <v>29</v>
      </c>
      <c r="E11" t="s">
        <v>29</v>
      </c>
      <c r="F11" t="s">
        <v>39</v>
      </c>
    </row>
    <row r="12" spans="1:10" x14ac:dyDescent="0.3">
      <c r="A12" t="s">
        <v>14</v>
      </c>
      <c r="B12">
        <v>78120</v>
      </c>
      <c r="C12" t="s">
        <v>30</v>
      </c>
      <c r="E12" t="s">
        <v>3</v>
      </c>
      <c r="F12" t="s">
        <v>40</v>
      </c>
    </row>
    <row r="13" spans="1:10" x14ac:dyDescent="0.3">
      <c r="A13" t="s">
        <v>15</v>
      </c>
      <c r="B13">
        <v>1809.5</v>
      </c>
      <c r="C13" t="s">
        <v>1</v>
      </c>
      <c r="E13" t="s">
        <v>1</v>
      </c>
      <c r="F13" t="s">
        <v>41</v>
      </c>
    </row>
    <row r="14" spans="1:10" x14ac:dyDescent="0.3">
      <c r="A14" t="s">
        <v>16</v>
      </c>
      <c r="B14">
        <v>12500</v>
      </c>
      <c r="C14" t="s">
        <v>1</v>
      </c>
      <c r="E14" t="s">
        <v>30</v>
      </c>
      <c r="F14" t="s">
        <v>42</v>
      </c>
    </row>
    <row r="15" spans="1:10" x14ac:dyDescent="0.3">
      <c r="A15" t="s">
        <v>17</v>
      </c>
      <c r="B15">
        <v>12300</v>
      </c>
      <c r="C15" t="s">
        <v>1</v>
      </c>
    </row>
    <row r="16" spans="1:10" x14ac:dyDescent="0.3">
      <c r="A16" t="s">
        <v>18</v>
      </c>
      <c r="B16">
        <v>8300</v>
      </c>
      <c r="C16" t="s">
        <v>1</v>
      </c>
    </row>
    <row r="17" spans="1:3" x14ac:dyDescent="0.3">
      <c r="A17" t="s">
        <v>19</v>
      </c>
      <c r="B17">
        <v>8213.83</v>
      </c>
      <c r="C17" t="s">
        <v>5</v>
      </c>
    </row>
    <row r="18" spans="1:3" x14ac:dyDescent="0.3">
      <c r="A18" t="s">
        <v>20</v>
      </c>
      <c r="B18">
        <v>8427.2000000000007</v>
      </c>
      <c r="C18" t="s">
        <v>29</v>
      </c>
    </row>
    <row r="19" spans="1:3" x14ac:dyDescent="0.3">
      <c r="A19" t="s">
        <v>21</v>
      </c>
      <c r="B19">
        <v>9862.4</v>
      </c>
      <c r="C19" t="s">
        <v>3</v>
      </c>
    </row>
    <row r="20" spans="1:3" x14ac:dyDescent="0.3">
      <c r="A20" t="s">
        <v>22</v>
      </c>
      <c r="B20">
        <v>5490</v>
      </c>
      <c r="C20" t="s">
        <v>3</v>
      </c>
    </row>
    <row r="21" spans="1:3" x14ac:dyDescent="0.3">
      <c r="A21" t="s">
        <v>23</v>
      </c>
      <c r="B21">
        <v>7084</v>
      </c>
      <c r="C21" t="s">
        <v>30</v>
      </c>
    </row>
    <row r="22" spans="1:3" x14ac:dyDescent="0.3">
      <c r="A22" t="s">
        <v>24</v>
      </c>
      <c r="B22">
        <v>5120</v>
      </c>
      <c r="C22" t="s">
        <v>1</v>
      </c>
    </row>
    <row r="23" spans="1:3" x14ac:dyDescent="0.3">
      <c r="A23" t="s">
        <v>25</v>
      </c>
      <c r="B23">
        <v>5310</v>
      </c>
      <c r="C23" t="s">
        <v>30</v>
      </c>
    </row>
  </sheetData>
  <mergeCells count="4">
    <mergeCell ref="E1:G1"/>
    <mergeCell ref="H1:I1"/>
    <mergeCell ref="J1:J2"/>
    <mergeCell ref="D1:D2"/>
  </mergeCells>
  <pageMargins left="0.7" right="0.7" top="0.75" bottom="0.75" header="0.3" footer="0.3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AdminR</dc:creator>
  <cp:lastModifiedBy>AdminR</cp:lastModifiedBy>
  <dcterms:created xsi:type="dcterms:W3CDTF">2015-06-05T18:19:34Z</dcterms:created>
  <dcterms:modified xsi:type="dcterms:W3CDTF">2022-09-27T12:50:49Z</dcterms:modified>
</cp:coreProperties>
</file>