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КАФЕДРА\КАФЕДРА ЖДТУ\ДИСЦІПЛИНИ\РГП та БВР\Лаби і практикі\"/>
    </mc:Choice>
  </mc:AlternateContent>
  <bookViews>
    <workbookView xWindow="0" yWindow="0" windowWidth="20490" windowHeight="7545"/>
  </bookViews>
  <sheets>
    <sheet name="РГП та БВР, ГГ-28" sheetId="1" r:id="rId1"/>
    <sheet name="РГП та БВР, РР-50" sheetId="2" r:id="rId2"/>
    <sheet name="РГП та БВР, РР-49" sheetId="3" r:id="rId3"/>
    <sheet name="РГП та БПР, ГР-1мб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9" i="4" l="1"/>
  <c r="AO9" i="4"/>
  <c r="AI9" i="4"/>
  <c r="AD9" i="4"/>
  <c r="Y9" i="4"/>
  <c r="AR9" i="4" s="1"/>
  <c r="T9" i="4"/>
  <c r="K9" i="4"/>
  <c r="F9" i="4"/>
  <c r="AS8" i="4"/>
  <c r="AO8" i="4"/>
  <c r="AI8" i="4"/>
  <c r="AD8" i="4"/>
  <c r="Y8" i="4"/>
  <c r="AR8" i="4" s="1"/>
  <c r="T8" i="4"/>
  <c r="K8" i="4"/>
  <c r="F8" i="4"/>
  <c r="AS7" i="4"/>
  <c r="AO7" i="4"/>
  <c r="AI7" i="4"/>
  <c r="AD7" i="4"/>
  <c r="Y7" i="4"/>
  <c r="AR7" i="4" s="1"/>
  <c r="T7" i="4"/>
  <c r="K7" i="4"/>
  <c r="F7" i="4"/>
  <c r="AS6" i="4"/>
  <c r="AO6" i="4"/>
  <c r="AI6" i="4"/>
  <c r="AD6" i="4"/>
  <c r="Y6" i="4"/>
  <c r="AR6" i="4" s="1"/>
  <c r="T6" i="4"/>
  <c r="K6" i="4"/>
  <c r="F6" i="4"/>
  <c r="AS5" i="4"/>
  <c r="AO5" i="4"/>
  <c r="AI5" i="4"/>
  <c r="AD5" i="4"/>
  <c r="Y5" i="4"/>
  <c r="AR5" i="4" s="1"/>
  <c r="T5" i="4"/>
  <c r="K5" i="4"/>
  <c r="F5" i="4"/>
  <c r="AS4" i="4"/>
  <c r="AO4" i="4"/>
  <c r="AI4" i="4"/>
  <c r="AD4" i="4"/>
  <c r="Y4" i="4"/>
  <c r="AR4" i="4" s="1"/>
  <c r="T4" i="4"/>
  <c r="K4" i="4"/>
  <c r="F4" i="4"/>
  <c r="B4" i="4"/>
  <c r="B5" i="4" s="1"/>
  <c r="B6" i="4" s="1"/>
  <c r="B7" i="4" s="1"/>
  <c r="B8" i="4" s="1"/>
  <c r="B9" i="4" s="1"/>
  <c r="AS3" i="4"/>
  <c r="AO3" i="4"/>
  <c r="AI3" i="4"/>
  <c r="AD3" i="4"/>
  <c r="Y3" i="4"/>
  <c r="AR3" i="4" s="1"/>
  <c r="T3" i="4"/>
  <c r="K3" i="4"/>
  <c r="F3" i="4"/>
  <c r="AT16" i="3"/>
  <c r="AP16" i="3"/>
  <c r="AJ16" i="3"/>
  <c r="AE16" i="3"/>
  <c r="Z16" i="3"/>
  <c r="U16" i="3"/>
  <c r="P16" i="3"/>
  <c r="K16" i="3"/>
  <c r="F16" i="3"/>
  <c r="AS16" i="3" s="1"/>
  <c r="AT15" i="3"/>
  <c r="AP15" i="3"/>
  <c r="AJ15" i="3"/>
  <c r="AE15" i="3"/>
  <c r="Z15" i="3"/>
  <c r="U15" i="3"/>
  <c r="P15" i="3"/>
  <c r="K15" i="3"/>
  <c r="F15" i="3"/>
  <c r="AS15" i="3" s="1"/>
  <c r="AT14" i="3"/>
  <c r="AP14" i="3"/>
  <c r="AJ14" i="3"/>
  <c r="AE14" i="3"/>
  <c r="Z14" i="3"/>
  <c r="U14" i="3"/>
  <c r="P14" i="3"/>
  <c r="K14" i="3"/>
  <c r="F14" i="3"/>
  <c r="AS14" i="3" s="1"/>
  <c r="AT13" i="3"/>
  <c r="AP13" i="3"/>
  <c r="AJ13" i="3"/>
  <c r="AE13" i="3"/>
  <c r="Z13" i="3"/>
  <c r="U13" i="3"/>
  <c r="P13" i="3"/>
  <c r="K13" i="3"/>
  <c r="F13" i="3"/>
  <c r="AS13" i="3" s="1"/>
  <c r="AT12" i="3"/>
  <c r="AP12" i="3"/>
  <c r="AJ12" i="3"/>
  <c r="AE12" i="3"/>
  <c r="Z12" i="3"/>
  <c r="U12" i="3"/>
  <c r="P12" i="3"/>
  <c r="K12" i="3"/>
  <c r="F12" i="3"/>
  <c r="AS12" i="3" s="1"/>
  <c r="AT11" i="3"/>
  <c r="AP11" i="3"/>
  <c r="AJ11" i="3"/>
  <c r="AE11" i="3"/>
  <c r="Z11" i="3"/>
  <c r="U11" i="3"/>
  <c r="P11" i="3"/>
  <c r="K11" i="3"/>
  <c r="F11" i="3"/>
  <c r="AS11" i="3" s="1"/>
  <c r="AT10" i="3"/>
  <c r="AP10" i="3"/>
  <c r="AJ10" i="3"/>
  <c r="AE10" i="3"/>
  <c r="Z10" i="3"/>
  <c r="U10" i="3"/>
  <c r="P10" i="3"/>
  <c r="K10" i="3"/>
  <c r="F10" i="3"/>
  <c r="AS10" i="3" s="1"/>
  <c r="AT9" i="3"/>
  <c r="AP9" i="3"/>
  <c r="AJ9" i="3"/>
  <c r="AE9" i="3"/>
  <c r="Z9" i="3"/>
  <c r="U9" i="3"/>
  <c r="P9" i="3"/>
  <c r="K9" i="3"/>
  <c r="F9" i="3"/>
  <c r="AS9" i="3" s="1"/>
  <c r="AT8" i="3"/>
  <c r="AP8" i="3"/>
  <c r="AJ8" i="3"/>
  <c r="AE8" i="3"/>
  <c r="Z8" i="3"/>
  <c r="U8" i="3"/>
  <c r="P8" i="3"/>
  <c r="K8" i="3"/>
  <c r="F8" i="3"/>
  <c r="AS8" i="3" s="1"/>
  <c r="AT7" i="3"/>
  <c r="AP7" i="3"/>
  <c r="AJ7" i="3"/>
  <c r="AE7" i="3"/>
  <c r="Z7" i="3"/>
  <c r="U7" i="3"/>
  <c r="P7" i="3"/>
  <c r="K7" i="3"/>
  <c r="F7" i="3"/>
  <c r="AS7" i="3" s="1"/>
  <c r="AT6" i="3"/>
  <c r="AP6" i="3"/>
  <c r="AJ6" i="3"/>
  <c r="AE6" i="3"/>
  <c r="Z6" i="3"/>
  <c r="U6" i="3"/>
  <c r="P6" i="3"/>
  <c r="K6" i="3"/>
  <c r="F6" i="3"/>
  <c r="AS6" i="3" s="1"/>
  <c r="AT5" i="3"/>
  <c r="AP5" i="3"/>
  <c r="AJ5" i="3"/>
  <c r="AE5" i="3"/>
  <c r="Z5" i="3"/>
  <c r="U5" i="3"/>
  <c r="P5" i="3"/>
  <c r="K5" i="3"/>
  <c r="F5" i="3"/>
  <c r="AS5" i="3" s="1"/>
  <c r="AT4" i="3"/>
  <c r="AP4" i="3"/>
  <c r="AJ4" i="3"/>
  <c r="AE4" i="3"/>
  <c r="Z4" i="3"/>
  <c r="U4" i="3"/>
  <c r="P4" i="3"/>
  <c r="K4" i="3"/>
  <c r="F4" i="3"/>
  <c r="AS4" i="3" s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AT3" i="3"/>
  <c r="AP3" i="3"/>
  <c r="AJ3" i="3"/>
  <c r="AE3" i="3"/>
  <c r="Z3" i="3"/>
  <c r="U3" i="3"/>
  <c r="P3" i="3"/>
  <c r="K3" i="3"/>
  <c r="F3" i="3"/>
  <c r="AS3" i="3" s="1"/>
  <c r="AT18" i="2"/>
  <c r="AQ18" i="2"/>
  <c r="AK18" i="2"/>
  <c r="AF18" i="2"/>
  <c r="AA18" i="2"/>
  <c r="V18" i="2"/>
  <c r="Q18" i="2"/>
  <c r="L18" i="2"/>
  <c r="G18" i="2"/>
  <c r="AS18" i="2" s="1"/>
  <c r="AU18" i="2" s="1"/>
  <c r="AT17" i="2"/>
  <c r="AQ17" i="2"/>
  <c r="AK17" i="2"/>
  <c r="AF17" i="2"/>
  <c r="AA17" i="2"/>
  <c r="V17" i="2"/>
  <c r="Q17" i="2"/>
  <c r="L17" i="2"/>
  <c r="G17" i="2"/>
  <c r="AS17" i="2" s="1"/>
  <c r="AU17" i="2" s="1"/>
  <c r="AT16" i="2"/>
  <c r="AQ16" i="2"/>
  <c r="AK16" i="2"/>
  <c r="AF16" i="2"/>
  <c r="AA16" i="2"/>
  <c r="V16" i="2"/>
  <c r="Q16" i="2"/>
  <c r="L16" i="2"/>
  <c r="G16" i="2"/>
  <c r="AS16" i="2" s="1"/>
  <c r="AU16" i="2" s="1"/>
  <c r="AT15" i="2"/>
  <c r="AQ15" i="2"/>
  <c r="AK15" i="2"/>
  <c r="AF15" i="2"/>
  <c r="AA15" i="2"/>
  <c r="V15" i="2"/>
  <c r="Q15" i="2"/>
  <c r="L15" i="2"/>
  <c r="G15" i="2"/>
  <c r="AS15" i="2" s="1"/>
  <c r="AU15" i="2" s="1"/>
  <c r="AW15" i="2" s="1"/>
  <c r="AT14" i="2"/>
  <c r="AQ14" i="2"/>
  <c r="AK14" i="2"/>
  <c r="AF14" i="2"/>
  <c r="AA14" i="2"/>
  <c r="V14" i="2"/>
  <c r="Q14" i="2"/>
  <c r="L14" i="2"/>
  <c r="G14" i="2"/>
  <c r="AS14" i="2" s="1"/>
  <c r="AU14" i="2" s="1"/>
  <c r="AT13" i="2"/>
  <c r="AQ13" i="2"/>
  <c r="AK13" i="2"/>
  <c r="AF13" i="2"/>
  <c r="AA13" i="2"/>
  <c r="V13" i="2"/>
  <c r="Q13" i="2"/>
  <c r="L13" i="2"/>
  <c r="G13" i="2"/>
  <c r="AS13" i="2" s="1"/>
  <c r="AU13" i="2" s="1"/>
  <c r="AT12" i="2"/>
  <c r="AQ12" i="2"/>
  <c r="AK12" i="2"/>
  <c r="AF12" i="2"/>
  <c r="AA12" i="2"/>
  <c r="V12" i="2"/>
  <c r="Q12" i="2"/>
  <c r="L12" i="2"/>
  <c r="G12" i="2"/>
  <c r="AS12" i="2" s="1"/>
  <c r="AU12" i="2" s="1"/>
  <c r="AW12" i="2" s="1"/>
  <c r="AT11" i="2"/>
  <c r="AQ11" i="2"/>
  <c r="AK11" i="2"/>
  <c r="AF11" i="2"/>
  <c r="AA11" i="2"/>
  <c r="V11" i="2"/>
  <c r="Q11" i="2"/>
  <c r="L11" i="2"/>
  <c r="G11" i="2"/>
  <c r="AT10" i="2"/>
  <c r="AQ10" i="2"/>
  <c r="AK10" i="2"/>
  <c r="AF10" i="2"/>
  <c r="AA10" i="2"/>
  <c r="V10" i="2"/>
  <c r="Q10" i="2"/>
  <c r="L10" i="2"/>
  <c r="G10" i="2"/>
  <c r="AS10" i="2" s="1"/>
  <c r="AU10" i="2" s="1"/>
  <c r="AT9" i="2"/>
  <c r="AQ9" i="2"/>
  <c r="AK9" i="2"/>
  <c r="AF9" i="2"/>
  <c r="AA9" i="2"/>
  <c r="V9" i="2"/>
  <c r="Q9" i="2"/>
  <c r="L9" i="2"/>
  <c r="G9" i="2"/>
  <c r="AT8" i="2"/>
  <c r="AQ8" i="2"/>
  <c r="AK8" i="2"/>
  <c r="AF8" i="2"/>
  <c r="AA8" i="2"/>
  <c r="V8" i="2"/>
  <c r="Q8" i="2"/>
  <c r="L8" i="2"/>
  <c r="G8" i="2"/>
  <c r="AS8" i="2" s="1"/>
  <c r="AU8" i="2" s="1"/>
  <c r="AW8" i="2" s="1"/>
  <c r="AW7" i="2"/>
  <c r="AT7" i="2"/>
  <c r="AQ7" i="2"/>
  <c r="AK7" i="2"/>
  <c r="AF7" i="2"/>
  <c r="AA7" i="2"/>
  <c r="V7" i="2"/>
  <c r="Q7" i="2"/>
  <c r="L7" i="2"/>
  <c r="G7" i="2"/>
  <c r="AS7" i="2" s="1"/>
  <c r="AU7" i="2" s="1"/>
  <c r="AT6" i="2"/>
  <c r="AQ6" i="2"/>
  <c r="AK6" i="2"/>
  <c r="AF6" i="2"/>
  <c r="AA6" i="2"/>
  <c r="V6" i="2"/>
  <c r="Q6" i="2"/>
  <c r="L6" i="2"/>
  <c r="G6" i="2"/>
  <c r="AS6" i="2" s="1"/>
  <c r="AU6" i="2" s="1"/>
  <c r="AT5" i="2"/>
  <c r="AQ5" i="2"/>
  <c r="AK5" i="2"/>
  <c r="AF5" i="2"/>
  <c r="AA5" i="2"/>
  <c r="V5" i="2"/>
  <c r="Q5" i="2"/>
  <c r="L5" i="2"/>
  <c r="G5" i="2"/>
  <c r="AT4" i="2"/>
  <c r="AQ4" i="2"/>
  <c r="AK4" i="2"/>
  <c r="AF4" i="2"/>
  <c r="AA4" i="2"/>
  <c r="V4" i="2"/>
  <c r="Q4" i="2"/>
  <c r="L4" i="2"/>
  <c r="G4" i="2"/>
  <c r="AT3" i="2"/>
  <c r="AQ3" i="2"/>
  <c r="AK3" i="2"/>
  <c r="AF3" i="2"/>
  <c r="AA3" i="2"/>
  <c r="V3" i="2"/>
  <c r="Q3" i="2"/>
  <c r="L3" i="2"/>
  <c r="G3" i="2"/>
  <c r="AS3" i="2" s="1"/>
  <c r="AU3" i="2" s="1"/>
  <c r="AW3" i="2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AT2" i="2"/>
  <c r="AQ2" i="2"/>
  <c r="AK2" i="2"/>
  <c r="AF2" i="2"/>
  <c r="AA2" i="2"/>
  <c r="V2" i="2"/>
  <c r="Q2" i="2"/>
  <c r="L2" i="2"/>
  <c r="G2" i="2"/>
  <c r="BS25" i="1"/>
  <c r="BQ25" i="1"/>
  <c r="BN25" i="1"/>
  <c r="BF25" i="1"/>
  <c r="AW25" i="1"/>
  <c r="AO25" i="1"/>
  <c r="AG25" i="1"/>
  <c r="Y25" i="1"/>
  <c r="R25" i="1"/>
  <c r="J25" i="1"/>
  <c r="BP25" i="1" s="1"/>
  <c r="BR25" i="1" s="1"/>
  <c r="BQ24" i="1"/>
  <c r="BN24" i="1"/>
  <c r="BF24" i="1"/>
  <c r="AW24" i="1"/>
  <c r="AO24" i="1"/>
  <c r="AG24" i="1"/>
  <c r="Y24" i="1"/>
  <c r="R24" i="1"/>
  <c r="J24" i="1"/>
  <c r="BP24" i="1" s="1"/>
  <c r="BQ23" i="1"/>
  <c r="BN23" i="1"/>
  <c r="BF23" i="1"/>
  <c r="AW23" i="1"/>
  <c r="AO23" i="1"/>
  <c r="AG23" i="1"/>
  <c r="Y23" i="1"/>
  <c r="R23" i="1"/>
  <c r="J23" i="1"/>
  <c r="BQ22" i="1"/>
  <c r="BN22" i="1"/>
  <c r="BF22" i="1"/>
  <c r="AW22" i="1"/>
  <c r="AO22" i="1"/>
  <c r="AG22" i="1"/>
  <c r="Y22" i="1"/>
  <c r="R22" i="1"/>
  <c r="J22" i="1"/>
  <c r="BS21" i="1"/>
  <c r="BQ21" i="1"/>
  <c r="BN21" i="1"/>
  <c r="BF21" i="1"/>
  <c r="AW21" i="1"/>
  <c r="AO21" i="1"/>
  <c r="AG21" i="1"/>
  <c r="Y21" i="1"/>
  <c r="R21" i="1"/>
  <c r="J21" i="1"/>
  <c r="BP21" i="1" s="1"/>
  <c r="BR21" i="1" s="1"/>
  <c r="BQ20" i="1"/>
  <c r="BN20" i="1"/>
  <c r="BF20" i="1"/>
  <c r="AW20" i="1"/>
  <c r="AO20" i="1"/>
  <c r="AG20" i="1"/>
  <c r="Y20" i="1"/>
  <c r="R20" i="1"/>
  <c r="J20" i="1"/>
  <c r="BP20" i="1" s="1"/>
  <c r="BQ19" i="1"/>
  <c r="BN19" i="1"/>
  <c r="BF19" i="1"/>
  <c r="AW19" i="1"/>
  <c r="AO19" i="1"/>
  <c r="AG19" i="1"/>
  <c r="Y19" i="1"/>
  <c r="R19" i="1"/>
  <c r="J19" i="1"/>
  <c r="BQ18" i="1"/>
  <c r="BN18" i="1"/>
  <c r="BF18" i="1"/>
  <c r="AW18" i="1"/>
  <c r="AO18" i="1"/>
  <c r="AG18" i="1"/>
  <c r="Y18" i="1"/>
  <c r="R18" i="1"/>
  <c r="J18" i="1"/>
  <c r="BS17" i="1"/>
  <c r="BQ17" i="1"/>
  <c r="BN17" i="1"/>
  <c r="BF17" i="1"/>
  <c r="AW17" i="1"/>
  <c r="AO17" i="1"/>
  <c r="AG17" i="1"/>
  <c r="Y17" i="1"/>
  <c r="R17" i="1"/>
  <c r="J17" i="1"/>
  <c r="BP17" i="1" s="1"/>
  <c r="BR17" i="1" s="1"/>
  <c r="BQ16" i="1"/>
  <c r="BN16" i="1"/>
  <c r="BF16" i="1"/>
  <c r="AW16" i="1"/>
  <c r="AO16" i="1"/>
  <c r="AG16" i="1"/>
  <c r="Y16" i="1"/>
  <c r="R16" i="1"/>
  <c r="J16" i="1"/>
  <c r="BP16" i="1" s="1"/>
  <c r="BQ15" i="1"/>
  <c r="BN15" i="1"/>
  <c r="BF15" i="1"/>
  <c r="AW15" i="1"/>
  <c r="AO15" i="1"/>
  <c r="AG15" i="1"/>
  <c r="Y15" i="1"/>
  <c r="R15" i="1"/>
  <c r="J15" i="1"/>
  <c r="BQ14" i="1"/>
  <c r="BJ14" i="1"/>
  <c r="BA14" i="1"/>
  <c r="AS14" i="1"/>
  <c r="AK14" i="1"/>
  <c r="AC14" i="1"/>
  <c r="N14" i="1"/>
  <c r="BP14" i="1" s="1"/>
  <c r="BS14" i="1" s="1"/>
  <c r="F14" i="1"/>
  <c r="BQ13" i="1"/>
  <c r="BJ13" i="1"/>
  <c r="BA13" i="1"/>
  <c r="AS13" i="1"/>
  <c r="AK13" i="1"/>
  <c r="AC13" i="1"/>
  <c r="N13" i="1"/>
  <c r="BP13" i="1" s="1"/>
  <c r="BS13" i="1" s="1"/>
  <c r="F13" i="1"/>
  <c r="BR12" i="1"/>
  <c r="BQ12" i="1"/>
  <c r="BJ12" i="1"/>
  <c r="BA12" i="1"/>
  <c r="AS12" i="1"/>
  <c r="AK12" i="1"/>
  <c r="AC12" i="1"/>
  <c r="N12" i="1"/>
  <c r="BP12" i="1" s="1"/>
  <c r="BS12" i="1" s="1"/>
  <c r="F12" i="1"/>
  <c r="BQ11" i="1"/>
  <c r="BJ11" i="1"/>
  <c r="BA11" i="1"/>
  <c r="AS11" i="1"/>
  <c r="AK11" i="1"/>
  <c r="AC11" i="1"/>
  <c r="N11" i="1"/>
  <c r="F11" i="1"/>
  <c r="BP11" i="1" s="1"/>
  <c r="BS11" i="1" s="1"/>
  <c r="BQ10" i="1"/>
  <c r="BJ10" i="1"/>
  <c r="BA10" i="1"/>
  <c r="AS10" i="1"/>
  <c r="AK10" i="1"/>
  <c r="AC10" i="1"/>
  <c r="N10" i="1"/>
  <c r="F10" i="1"/>
  <c r="BP10" i="1" s="1"/>
  <c r="BQ9" i="1"/>
  <c r="BJ9" i="1"/>
  <c r="BA9" i="1"/>
  <c r="AS9" i="1"/>
  <c r="AK9" i="1"/>
  <c r="AC9" i="1"/>
  <c r="N9" i="1"/>
  <c r="F9" i="1"/>
  <c r="BP9" i="1" s="1"/>
  <c r="BQ8" i="1"/>
  <c r="BJ8" i="1"/>
  <c r="BA8" i="1"/>
  <c r="AS8" i="1"/>
  <c r="AK8" i="1"/>
  <c r="AC8" i="1"/>
  <c r="N8" i="1"/>
  <c r="F8" i="1"/>
  <c r="BP8" i="1" s="1"/>
  <c r="BQ7" i="1"/>
  <c r="BJ7" i="1"/>
  <c r="BA7" i="1"/>
  <c r="AS7" i="1"/>
  <c r="AK7" i="1"/>
  <c r="AC7" i="1"/>
  <c r="N7" i="1"/>
  <c r="F7" i="1"/>
  <c r="BP7" i="1" s="1"/>
  <c r="BQ6" i="1"/>
  <c r="BJ6" i="1"/>
  <c r="BA6" i="1"/>
  <c r="AS6" i="1"/>
  <c r="AK6" i="1"/>
  <c r="AC6" i="1"/>
  <c r="N6" i="1"/>
  <c r="F6" i="1"/>
  <c r="BP6" i="1" s="1"/>
  <c r="BQ5" i="1"/>
  <c r="BJ5" i="1"/>
  <c r="BA5" i="1"/>
  <c r="AS5" i="1"/>
  <c r="AK5" i="1"/>
  <c r="AC5" i="1"/>
  <c r="N5" i="1"/>
  <c r="F5" i="1"/>
  <c r="BP5" i="1" s="1"/>
  <c r="BQ4" i="1"/>
  <c r="BJ4" i="1"/>
  <c r="BA4" i="1"/>
  <c r="AS4" i="1"/>
  <c r="AK4" i="1"/>
  <c r="AC4" i="1"/>
  <c r="N4" i="1"/>
  <c r="F4" i="1"/>
  <c r="BP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Q3" i="1"/>
  <c r="BJ3" i="1"/>
  <c r="BA3" i="1"/>
  <c r="AS3" i="1"/>
  <c r="AK3" i="1"/>
  <c r="AC3" i="1"/>
  <c r="N3" i="1"/>
  <c r="F3" i="1"/>
  <c r="BP3" i="1" s="1"/>
  <c r="BS16" i="1" l="1"/>
  <c r="BR16" i="1"/>
  <c r="BS20" i="1"/>
  <c r="BR20" i="1"/>
  <c r="BS24" i="1"/>
  <c r="BR24" i="1"/>
  <c r="BS4" i="1"/>
  <c r="BR4" i="1"/>
  <c r="BS7" i="1"/>
  <c r="BR7" i="1"/>
  <c r="BS10" i="1"/>
  <c r="BR10" i="1"/>
  <c r="AV3" i="3"/>
  <c r="AU3" i="3"/>
  <c r="AV10" i="3"/>
  <c r="AU10" i="3"/>
  <c r="AV14" i="3"/>
  <c r="AU14" i="3"/>
  <c r="BR13" i="1"/>
  <c r="BP18" i="1"/>
  <c r="BP22" i="1"/>
  <c r="AS2" i="2"/>
  <c r="AU2" i="2" s="1"/>
  <c r="AW2" i="2" s="1"/>
  <c r="AW6" i="2"/>
  <c r="AW10" i="2"/>
  <c r="AW16" i="2"/>
  <c r="AV7" i="3"/>
  <c r="AU7" i="3"/>
  <c r="AV11" i="3"/>
  <c r="AU11" i="3"/>
  <c r="AV15" i="3"/>
  <c r="AU15" i="3"/>
  <c r="BS6" i="1"/>
  <c r="BR6" i="1"/>
  <c r="BS8" i="1"/>
  <c r="BR8" i="1"/>
  <c r="BS9" i="1"/>
  <c r="BR9" i="1"/>
  <c r="AV6" i="3"/>
  <c r="AU6" i="3"/>
  <c r="BR14" i="1"/>
  <c r="AS4" i="2"/>
  <c r="AU4" i="2" s="1"/>
  <c r="AW13" i="2"/>
  <c r="AW17" i="2"/>
  <c r="AU4" i="3"/>
  <c r="AV4" i="3"/>
  <c r="AU8" i="3"/>
  <c r="AV8" i="3"/>
  <c r="AU12" i="3"/>
  <c r="AV12" i="3"/>
  <c r="AU16" i="3"/>
  <c r="AV16" i="3"/>
  <c r="AU3" i="4"/>
  <c r="AT3" i="4"/>
  <c r="BS5" i="1"/>
  <c r="BR5" i="1"/>
  <c r="BS3" i="1"/>
  <c r="BR3" i="1"/>
  <c r="BP15" i="1"/>
  <c r="BP19" i="1"/>
  <c r="BP23" i="1"/>
  <c r="AS5" i="2"/>
  <c r="AU5" i="2" s="1"/>
  <c r="AW5" i="2" s="1"/>
  <c r="AS9" i="2"/>
  <c r="AU9" i="2" s="1"/>
  <c r="AW9" i="2"/>
  <c r="AS11" i="2"/>
  <c r="AU11" i="2" s="1"/>
  <c r="AW11" i="2" s="1"/>
  <c r="AW14" i="2"/>
  <c r="AW18" i="2"/>
  <c r="AU5" i="3"/>
  <c r="AV5" i="3"/>
  <c r="AU9" i="3"/>
  <c r="AV9" i="3"/>
  <c r="AU13" i="3"/>
  <c r="AV13" i="3"/>
  <c r="AU4" i="4"/>
  <c r="AT4" i="4"/>
  <c r="AU5" i="4"/>
  <c r="AT5" i="4"/>
  <c r="AU6" i="4"/>
  <c r="AT6" i="4"/>
  <c r="AU7" i="4"/>
  <c r="AT7" i="4"/>
  <c r="AU8" i="4"/>
  <c r="AT8" i="4"/>
  <c r="AU9" i="4"/>
  <c r="AT9" i="4"/>
  <c r="BS19" i="1" l="1"/>
  <c r="BR19" i="1"/>
  <c r="BS23" i="1"/>
  <c r="BR23" i="1"/>
  <c r="BS18" i="1"/>
  <c r="BR18" i="1"/>
  <c r="BS15" i="1"/>
  <c r="BR15" i="1"/>
  <c r="BS22" i="1"/>
  <c r="BR22" i="1"/>
</calcChain>
</file>

<file path=xl/sharedStrings.xml><?xml version="1.0" encoding="utf-8"?>
<sst xmlns="http://schemas.openxmlformats.org/spreadsheetml/2006/main" count="357" uniqueCount="133">
  <si>
    <t>ГГ-28</t>
  </si>
  <si>
    <t>Ітогова</t>
  </si>
  <si>
    <t>Середня оцінка по лабораторним роботам</t>
  </si>
  <si>
    <t>Середня оцінка по практичним роботам</t>
  </si>
  <si>
    <t>Попередня ітогова оцінка</t>
  </si>
  <si>
    <t>Бал, що додається до загальної оцінки</t>
  </si>
  <si>
    <t>Багінська Вєроніка Русланівна</t>
  </si>
  <si>
    <t>5</t>
  </si>
  <si>
    <t>Гончарук Олексій Дмитрович</t>
  </si>
  <si>
    <t>н</t>
  </si>
  <si>
    <t>Богдан 22011</t>
  </si>
  <si>
    <t>Грибенюк Богдан Ігорович</t>
  </si>
  <si>
    <t>Зелений Дмитро Володимирович</t>
  </si>
  <si>
    <t>0</t>
  </si>
  <si>
    <t>САХАР</t>
  </si>
  <si>
    <t>Корніюк Володимир  Олександрович</t>
  </si>
  <si>
    <t>Красуля Вікторія Олександрівна</t>
  </si>
  <si>
    <t>Кузьменко Сергій Сергійович</t>
  </si>
  <si>
    <t>4</t>
  </si>
  <si>
    <t>ст</t>
  </si>
  <si>
    <t>Лінивий Олександр Юрійович</t>
  </si>
  <si>
    <t>Попов Кирило Андрійович</t>
  </si>
  <si>
    <t>Ревчук Богдан Олександрович</t>
  </si>
  <si>
    <t>Нестерчук Марія Іванівна</t>
  </si>
  <si>
    <t>Сковлюк Тетяна Андріївна</t>
  </si>
  <si>
    <t>Душко Іван Володимирович</t>
  </si>
  <si>
    <t>Grek TX</t>
  </si>
  <si>
    <t>Маюк Віталій Олександрович</t>
  </si>
  <si>
    <t>Онищенко Ганна Яківна</t>
  </si>
  <si>
    <t>Павлюк Вадим Сергійович</t>
  </si>
  <si>
    <t>Перегуда Олег Павлович</t>
  </si>
  <si>
    <t>Пруц Нікіта Ігорович</t>
  </si>
  <si>
    <t>Тарнавський  Денис  Олександрович</t>
  </si>
  <si>
    <t>Тишкевич Максим Михайлович</t>
  </si>
  <si>
    <t>Ціонель Володимир Володимирович</t>
  </si>
  <si>
    <r>
      <t>Ш</t>
    </r>
    <r>
      <rPr>
        <u/>
        <sz val="12"/>
        <color theme="1"/>
        <rFont val="Times New Roman"/>
        <family val="1"/>
        <charset val="204"/>
      </rPr>
      <t>а</t>
    </r>
    <r>
      <rPr>
        <sz val="12"/>
        <color theme="1"/>
        <rFont val="Times New Roman"/>
        <family val="1"/>
        <charset val="204"/>
      </rPr>
      <t>пар Ярослав Романович</t>
    </r>
  </si>
  <si>
    <r>
      <t>Ш</t>
    </r>
    <r>
      <rPr>
        <u/>
        <sz val="12"/>
        <color theme="1"/>
        <rFont val="Times New Roman"/>
        <family val="1"/>
        <charset val="204"/>
      </rPr>
      <t>у</t>
    </r>
    <r>
      <rPr>
        <sz val="12"/>
        <color theme="1"/>
        <rFont val="Times New Roman"/>
        <family val="1"/>
        <charset val="204"/>
      </rPr>
      <t>мська Анна Миколаївна</t>
    </r>
  </si>
  <si>
    <t>Лаб.р. № 1. Хар-ка ІВР. Засоби вогневого підривання.</t>
  </si>
  <si>
    <t>Пр.р. № 1. Кисневий баланс однокомпонентних ВР.</t>
  </si>
  <si>
    <t>Пр.р. № 2. Розрахунок БПР для відкритих робіт. Видача завдання.</t>
  </si>
  <si>
    <t>Лаб. Р. № 2. Засоби електричного і безкапсульного ініціювання.</t>
  </si>
  <si>
    <t>Пр.р. № 3. Кисневий баланс сумішевих ВР.</t>
  </si>
  <si>
    <t>Пр.р. № 4. Розрахунок БПР для відкритих робіт. Розрахунок сітки свердловин, необхідної кількості ВР і свердловин.</t>
  </si>
  <si>
    <t>Свято</t>
  </si>
  <si>
    <t>Кисневий баланс сумішевої ВР, яка містить алюміній. Кисневий баланс запобіжної ВР.</t>
  </si>
  <si>
    <t>Лаб.р. № 3. Елементи системи Нонель і способи ініціювання зарядів неелектричними системами ініціювання</t>
  </si>
  <si>
    <t>Пр.р. № 6. Розрахунок БПР для відкритих робіт. Побудова схеми.</t>
  </si>
  <si>
    <t>Лаб.р. № 3. Елементи системи Нонель і способи ініціювання зарядів неелектричними системами ініціювання.</t>
  </si>
  <si>
    <t>Пр.р. № 7. Розрахунок електропідривних мереж.</t>
  </si>
  <si>
    <t>Лаб.р. № 4. Складання схем підривних мереж та порядок іх ініціювання. Електропідривні та безкапсульні мережі.</t>
  </si>
  <si>
    <t>Пр.р. № 8. Розрахунок електропідривних мереж 2.</t>
  </si>
  <si>
    <t>Лаб.р. № 4. Складання схем підривних мереж та порядок іх ініціювання. Електропідривні мережі.</t>
  </si>
  <si>
    <t>Пр.р. № 9. Побудова схеми ініціювання неелектричної мережі</t>
  </si>
  <si>
    <t>Лаб.р. № 5. Складання схем підривних мереж та порядок іх ініціювання. Неелектрична система типу Нонель.</t>
  </si>
  <si>
    <t>Пр.р. № 10. Побудова схеми ініціювання неелектричної мережі</t>
  </si>
  <si>
    <t>Пр.р. № 11. Побудова схеми ініціювання мережі ДШ.</t>
  </si>
  <si>
    <t>Лаб.р. № 6. Контроль і вимірювання опору ЕД та підривної мережі.</t>
  </si>
  <si>
    <t>Пр.р. № 12. Побудова схеми ініціювання мережі ДШ.</t>
  </si>
  <si>
    <t>Вихідний після Великдня</t>
  </si>
  <si>
    <t xml:space="preserve">Лаб.р. № 7. </t>
  </si>
  <si>
    <t>Лаб.р. № 7. Джерела струму для електропідривання зарядів</t>
  </si>
  <si>
    <t xml:space="preserve">Розрахункові параметри при короткоуповільненному підриванні </t>
  </si>
  <si>
    <t>Лаб.р. № 6. Контроль і вимірювання опору ЕД та підривної мережі. Джерела струму для електропідривання зарядів</t>
  </si>
  <si>
    <t>Лаб.р. № 8. Виічення впливу схем КЗ підривання та інтервалу сповільнення на ефективність вибухового руйнування</t>
  </si>
  <si>
    <t xml:space="preserve"> </t>
  </si>
  <si>
    <t>Антонюк Петро Петрович</t>
  </si>
  <si>
    <t>Бугира Василь Олександрович</t>
  </si>
  <si>
    <t>Бутрик Олександр Володимирович</t>
  </si>
  <si>
    <t>Верезумський Артем Вікторович</t>
  </si>
  <si>
    <t>Кіреєв Владислав Ігорович</t>
  </si>
  <si>
    <t>Ковбасюк Тарас Анатолійович</t>
  </si>
  <si>
    <t>Козлов Денис Володимирович</t>
  </si>
  <si>
    <t>Колесніков Максим Олегович</t>
  </si>
  <si>
    <t>Немерицький Олександр Віталійович</t>
  </si>
  <si>
    <t>Остапчук Роман Валентинович</t>
  </si>
  <si>
    <t>Пилипчук Тарас Сергійович</t>
  </si>
  <si>
    <t>Поліщук Євгеній Олександрович</t>
  </si>
  <si>
    <t>Рєпкін Олександр Олександрович</t>
  </si>
  <si>
    <r>
      <t>Сид</t>
    </r>
    <r>
      <rPr>
        <u/>
        <sz val="12"/>
        <color theme="1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ренко Віталій Андрійович</t>
    </r>
  </si>
  <si>
    <t>Туровський Дмитро Сергійович</t>
  </si>
  <si>
    <t>Шмідт Кирило Сергійович</t>
  </si>
  <si>
    <t>Якименко Юрій Віталійович</t>
  </si>
  <si>
    <t>Пр.р. № 5. Розрахунок кисневого балансу сумішевих ВР з алюмінієм та запобіжних ВР.</t>
  </si>
  <si>
    <t xml:space="preserve">Пр.р. № 6. Розрахунок БПР для відкритих робіт. Побудова паспорту. </t>
  </si>
  <si>
    <t>Пр.р. № 9. Побудова схеми ініціювання неелектричної мережі.</t>
  </si>
  <si>
    <t>Пр.р. № 10. Побудова схеми ініціювання неелектричної мережі.</t>
  </si>
  <si>
    <t xml:space="preserve">Вихідний після Великдня </t>
  </si>
  <si>
    <t xml:space="preserve">Пр.р. № 13. Розрахункові параметри при короткоуповільненному підриванні </t>
  </si>
  <si>
    <t xml:space="preserve">Пр.р. № 14. Розрахункові параметри при короткоуповільненному підриванні </t>
  </si>
  <si>
    <t>Лаб.р. № 8. Випробовування ВР</t>
  </si>
  <si>
    <t xml:space="preserve">Пр.р. № 15. </t>
  </si>
  <si>
    <t>РР-49</t>
  </si>
  <si>
    <t>Будьонний Ілля Віталійович</t>
  </si>
  <si>
    <t>Данилюк Ігор Володимирович</t>
  </si>
  <si>
    <t>Заліван Денис Ігорович</t>
  </si>
  <si>
    <t>Зелінський Ярослав Йосипович</t>
  </si>
  <si>
    <t>Казмирик Віталій Петрович</t>
  </si>
  <si>
    <t>Марчук Андрій Павлович</t>
  </si>
  <si>
    <t>Мельничук Марина Вікторівна</t>
  </si>
  <si>
    <t>Никитюк Тарас Володимирович</t>
  </si>
  <si>
    <t>Садовський Максим Петрович</t>
  </si>
  <si>
    <t>Саух Тетяна Володимирівна</t>
  </si>
  <si>
    <t>Скиба Антон Васильович</t>
  </si>
  <si>
    <t>Скидан Віталій Вікторович</t>
  </si>
  <si>
    <t>Супрунчук Владислав Олександрович</t>
  </si>
  <si>
    <r>
      <t>Ш</t>
    </r>
    <r>
      <rPr>
        <u/>
        <sz val="12"/>
        <color theme="1"/>
        <rFont val="Times New Roman"/>
        <family val="1"/>
        <charset val="204"/>
      </rPr>
      <t>у</t>
    </r>
    <r>
      <rPr>
        <sz val="12"/>
        <color theme="1"/>
        <rFont val="Times New Roman"/>
        <family val="1"/>
        <charset val="204"/>
      </rPr>
      <t>ляк Антон Володимирович</t>
    </r>
  </si>
  <si>
    <t>Лаб.р. № 1. Хар-ка ІВР. Засоби вогневого та електричного підривання.</t>
  </si>
  <si>
    <t>Пр.р. № 2. Розрахунок БПР для відкритих робіт. (Лінійні параметри свердловин). Видача завдання.</t>
  </si>
  <si>
    <t>Лаб. Р. № 2. Засоби електричного і безкапсульного ініціювання. Елементи системи Нонель. і способи ініціювання зарядів неелектричними системами ініціювання</t>
  </si>
  <si>
    <t>Пр.р. № 3. Розрахунок БПР для відкритих робіт. Ррозрахунок параметрів сітки свердловин.</t>
  </si>
  <si>
    <t>Пр.р. № 4. Розрахунок кисневого балансу сумішевих та запобіжних ВР.</t>
  </si>
  <si>
    <t>Пр.р. № 5. Розрахунок БПР для відкритих робіт. Побудова схеми розташування свердловин.</t>
  </si>
  <si>
    <t>Пр.р. № 6. Розрахунок електропідривних мереж 1.</t>
  </si>
  <si>
    <t>Пр.р. № 7. Розрахунок електропідривних мереж 2.</t>
  </si>
  <si>
    <t>Пр.р. № 8. Побудова схеми ініціювання неелектричної мережі</t>
  </si>
  <si>
    <t>Пр.р. № 9. Побудова схеми ініціювання неелектричної мережі 2.</t>
  </si>
  <si>
    <t>Пр.р. № 10. Консультація, перевірка виконаних завдань.</t>
  </si>
  <si>
    <t>Лаб.р. № 7. Джерела струму для електропідривання зарядів.</t>
  </si>
  <si>
    <t xml:space="preserve">Пр.р. № 16. </t>
  </si>
  <si>
    <t>ГР-1мб</t>
  </si>
  <si>
    <t>Власюк Олександр Васильович</t>
  </si>
  <si>
    <t>Дем`янчук Андрій Андрійович</t>
  </si>
  <si>
    <t>Кукицяк Роман Васильович</t>
  </si>
  <si>
    <t>Мадзігон Юрій Васильович</t>
  </si>
  <si>
    <t>Муленко Андрій Сергійович</t>
  </si>
  <si>
    <t>Щербина Максим Іванович</t>
  </si>
  <si>
    <t>Щербина Сергій Іванович</t>
  </si>
  <si>
    <t>Пр.р. № 3. Розрахунок БПР для відкритих робіт. Розрахунок параметрів сітки свердловин.</t>
  </si>
  <si>
    <t>Пр.р. № 6. Розрахунок електропідривних мереж.</t>
  </si>
  <si>
    <t>Пр.р. № 8. Побудова схеми ініціювання неелектричної мережі.</t>
  </si>
  <si>
    <t xml:space="preserve">Пр.р. № 10. </t>
  </si>
  <si>
    <t xml:space="preserve">Пр.р. № 12. </t>
  </si>
  <si>
    <t>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</si>
</sst>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2"/>
      <charset val="204"/>
    </font>
    <font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14" fontId="0" fillId="3" borderId="1" xfId="0" applyNumberFormat="1" applyFill="1" applyBorder="1" applyAlignment="1">
      <alignment horizontal="center" vertical="center" textRotation="90"/>
    </xf>
    <xf numFmtId="14" fontId="0" fillId="4" borderId="1" xfId="0" applyNumberFormat="1" applyFill="1" applyBorder="1" applyAlignment="1">
      <alignment horizontal="center" vertical="center" textRotation="90"/>
    </xf>
    <xf numFmtId="14" fontId="0" fillId="3" borderId="2" xfId="0" applyNumberFormat="1" applyFill="1" applyBorder="1" applyAlignment="1">
      <alignment horizontal="center" vertical="center" textRotation="90"/>
    </xf>
    <xf numFmtId="14" fontId="0" fillId="5" borderId="1" xfId="0" applyNumberFormat="1" applyFill="1" applyBorder="1" applyAlignment="1">
      <alignment horizontal="center" vertical="center" textRotation="90"/>
    </xf>
    <xf numFmtId="14" fontId="0" fillId="6" borderId="2" xfId="0" applyNumberFormat="1" applyFill="1" applyBorder="1" applyAlignment="1">
      <alignment horizontal="center" vertical="center" textRotation="90"/>
    </xf>
    <xf numFmtId="14" fontId="0" fillId="3" borderId="3" xfId="0" applyNumberFormat="1" applyFill="1" applyBorder="1" applyAlignment="1">
      <alignment horizontal="center" vertical="center" textRotation="90"/>
    </xf>
    <xf numFmtId="14" fontId="0" fillId="3" borderId="4" xfId="0" applyNumberFormat="1" applyFill="1" applyBorder="1" applyAlignment="1">
      <alignment horizontal="center" vertical="center" textRotation="90"/>
    </xf>
    <xf numFmtId="14" fontId="0" fillId="3" borderId="5" xfId="0" applyNumberFormat="1" applyFill="1" applyBorder="1" applyAlignment="1">
      <alignment horizontal="center" vertical="center" textRotation="90"/>
    </xf>
    <xf numFmtId="14" fontId="0" fillId="7" borderId="6" xfId="0" applyNumberFormat="1" applyFill="1" applyBorder="1" applyAlignment="1">
      <alignment horizontal="center" vertical="center" textRotation="90"/>
    </xf>
    <xf numFmtId="14" fontId="0" fillId="5" borderId="6" xfId="0" applyNumberFormat="1" applyFill="1" applyBorder="1" applyAlignment="1">
      <alignment horizontal="center" vertical="center" textRotation="90"/>
    </xf>
    <xf numFmtId="14" fontId="0" fillId="8" borderId="1" xfId="0" applyNumberFormat="1" applyFill="1" applyBorder="1" applyAlignment="1">
      <alignment horizontal="center" vertical="center" textRotation="90"/>
    </xf>
    <xf numFmtId="14" fontId="0" fillId="6" borderId="1" xfId="0" applyNumberFormat="1" applyFill="1" applyBorder="1" applyAlignment="1">
      <alignment horizontal="center" vertical="center" textRotation="90"/>
    </xf>
    <xf numFmtId="0" fontId="1" fillId="9" borderId="1" xfId="0" applyFont="1" applyFill="1" applyBorder="1" applyAlignment="1">
      <alignment textRotation="90" wrapText="1"/>
    </xf>
    <xf numFmtId="0" fontId="2" fillId="9" borderId="1" xfId="0" applyFont="1" applyFill="1" applyBorder="1" applyAlignment="1">
      <alignment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10" borderId="0" xfId="0" applyNumberForma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9" borderId="1" xfId="0" applyFill="1" applyBorder="1"/>
    <xf numFmtId="49" fontId="0" fillId="9" borderId="1" xfId="0" applyNumberFormat="1" applyFill="1" applyBorder="1"/>
    <xf numFmtId="0" fontId="8" fillId="9" borderId="1" xfId="0" applyFont="1" applyFill="1" applyBorder="1"/>
    <xf numFmtId="1" fontId="9" fillId="9" borderId="1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1" fontId="9" fillId="11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49" fontId="0" fillId="4" borderId="12" xfId="0" applyNumberFormat="1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17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2" fillId="10" borderId="18" xfId="0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2" fillId="10" borderId="19" xfId="0" applyFont="1" applyFill="1" applyBorder="1" applyAlignment="1">
      <alignment horizontal="center" vertical="center" textRotation="90" wrapText="1"/>
    </xf>
    <xf numFmtId="0" fontId="1" fillId="5" borderId="20" xfId="0" applyFont="1" applyFill="1" applyBorder="1" applyAlignment="1">
      <alignment horizontal="center" vertical="center" textRotation="90" wrapText="1"/>
    </xf>
    <xf numFmtId="0" fontId="1" fillId="5" borderId="6" xfId="0" applyFont="1" applyFill="1" applyBorder="1" applyAlignment="1">
      <alignment horizontal="center" vertical="center" textRotation="90" wrapText="1"/>
    </xf>
    <xf numFmtId="0" fontId="2" fillId="10" borderId="0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7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top" textRotation="90" wrapText="1"/>
    </xf>
    <xf numFmtId="14" fontId="0" fillId="4" borderId="1" xfId="0" applyNumberFormat="1" applyFill="1" applyBorder="1" applyAlignment="1">
      <alignment textRotation="90"/>
    </xf>
    <xf numFmtId="14" fontId="0" fillId="3" borderId="1" xfId="0" applyNumberFormat="1" applyFill="1" applyBorder="1" applyAlignment="1">
      <alignment textRotation="90"/>
    </xf>
    <xf numFmtId="14" fontId="0" fillId="12" borderId="1" xfId="0" applyNumberFormat="1" applyFill="1" applyBorder="1" applyAlignment="1">
      <alignment textRotation="90"/>
    </xf>
    <xf numFmtId="14" fontId="0" fillId="5" borderId="1" xfId="0" applyNumberFormat="1" applyFill="1" applyBorder="1" applyAlignment="1">
      <alignment textRotation="90"/>
    </xf>
    <xf numFmtId="14" fontId="0" fillId="6" borderId="1" xfId="0" applyNumberFormat="1" applyFill="1" applyBorder="1" applyAlignment="1">
      <alignment textRotation="90"/>
    </xf>
    <xf numFmtId="0" fontId="0" fillId="0" borderId="0" xfId="0" applyAlignment="1">
      <alignment textRotation="90"/>
    </xf>
    <xf numFmtId="49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5" borderId="1" xfId="0" applyFont="1" applyFill="1" applyBorder="1"/>
    <xf numFmtId="0" fontId="5" fillId="3" borderId="1" xfId="0" applyFont="1" applyFill="1" applyBorder="1"/>
    <xf numFmtId="0" fontId="0" fillId="8" borderId="9" xfId="0" applyFill="1" applyBorder="1" applyAlignment="1">
      <alignment horizontal="center" vertical="center"/>
    </xf>
    <xf numFmtId="0" fontId="5" fillId="12" borderId="1" xfId="0" applyFont="1" applyFill="1" applyBorder="1"/>
    <xf numFmtId="0" fontId="5" fillId="6" borderId="1" xfId="0" applyFont="1" applyFill="1" applyBorder="1"/>
    <xf numFmtId="0" fontId="6" fillId="4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8" borderId="6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top" textRotation="90"/>
    </xf>
    <xf numFmtId="14" fontId="0" fillId="8" borderId="1" xfId="0" applyNumberFormat="1" applyFill="1" applyBorder="1" applyAlignment="1">
      <alignment textRotation="90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17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textRotation="90"/>
    </xf>
    <xf numFmtId="0" fontId="0" fillId="0" borderId="0" xfId="0" applyAlignment="1">
      <alignment horizontal="center"/>
    </xf>
    <xf numFmtId="0" fontId="0" fillId="8" borderId="0" xfId="0" applyFill="1"/>
    <xf numFmtId="14" fontId="0" fillId="6" borderId="2" xfId="0" applyNumberFormat="1" applyFill="1" applyBorder="1" applyAlignment="1">
      <alignment textRotation="90"/>
    </xf>
    <xf numFmtId="14" fontId="0" fillId="3" borderId="3" xfId="0" applyNumberFormat="1" applyFill="1" applyBorder="1" applyAlignment="1">
      <alignment textRotation="90"/>
    </xf>
    <xf numFmtId="14" fontId="0" fillId="3" borderId="5" xfId="0" applyNumberFormat="1" applyFill="1" applyBorder="1" applyAlignment="1">
      <alignment textRotation="90"/>
    </xf>
    <xf numFmtId="14" fontId="0" fillId="4" borderId="6" xfId="0" applyNumberFormat="1" applyFill="1" applyBorder="1" applyAlignment="1">
      <alignment textRotation="90"/>
    </xf>
    <xf numFmtId="0" fontId="12" fillId="9" borderId="1" xfId="0" applyFont="1" applyFill="1" applyBorder="1" applyAlignment="1">
      <alignment textRotation="90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7" fillId="9" borderId="1" xfId="0" applyFont="1" applyFill="1" applyBorder="1"/>
    <xf numFmtId="0" fontId="10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 textRotation="90"/>
    </xf>
    <xf numFmtId="0" fontId="1" fillId="3" borderId="21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 textRotation="90" wrapText="1"/>
    </xf>
    <xf numFmtId="0" fontId="1" fillId="3" borderId="23" xfId="0" applyFont="1" applyFill="1" applyBorder="1" applyAlignment="1">
      <alignment horizontal="center" vertical="center" textRotation="90" wrapText="1"/>
    </xf>
    <xf numFmtId="0" fontId="1" fillId="4" borderId="6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5" borderId="21" xfId="0" applyFont="1" applyFill="1" applyBorder="1" applyAlignment="1">
      <alignment horizontal="center" vertical="center" textRotation="90" wrapText="1"/>
    </xf>
    <xf numFmtId="0" fontId="1" fillId="5" borderId="22" xfId="0" applyFont="1" applyFill="1" applyBorder="1" applyAlignment="1">
      <alignment horizontal="center" vertical="center" textRotation="90" wrapText="1"/>
    </xf>
    <xf numFmtId="0" fontId="1" fillId="5" borderId="23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7"/>
  <sheetViews>
    <sheetView tabSelected="1" topLeftCell="B1" zoomScale="51" zoomScaleNormal="51" workbookViewId="0">
      <selection activeCell="A19" sqref="A19:XFD19"/>
    </sheetView>
  </sheetViews>
  <sheetFormatPr defaultRowHeight="18.75" x14ac:dyDescent="0.3"/>
  <cols>
    <col min="1" max="1" width="10.77734375" customWidth="1"/>
    <col min="2" max="2" width="3.77734375" customWidth="1"/>
    <col min="3" max="3" width="30.5546875" customWidth="1"/>
    <col min="4" max="4" width="4.6640625" style="1" customWidth="1"/>
    <col min="5" max="5" width="3.21875" style="1" customWidth="1"/>
    <col min="6" max="6" width="4.21875" style="1" customWidth="1"/>
    <col min="7" max="7" width="3.21875" style="1" customWidth="1"/>
    <col min="8" max="8" width="4.5546875" style="1" customWidth="1"/>
    <col min="9" max="9" width="3.21875" style="1" customWidth="1"/>
    <col min="10" max="10" width="4.6640625" style="1" customWidth="1"/>
    <col min="11" max="11" width="3.21875" style="1" customWidth="1"/>
    <col min="12" max="12" width="4.5546875" style="1" customWidth="1"/>
    <col min="13" max="13" width="3.21875" style="1" customWidth="1"/>
    <col min="14" max="14" width="4.44140625" style="1" customWidth="1"/>
    <col min="15" max="15" width="3.21875" style="1" customWidth="1"/>
    <col min="16" max="16" width="4.33203125" style="1" customWidth="1"/>
    <col min="17" max="17" width="3.21875" style="1" customWidth="1"/>
    <col min="18" max="18" width="5.109375" style="1" customWidth="1"/>
    <col min="19" max="20" width="3.21875" style="1" customWidth="1"/>
    <col min="21" max="21" width="3.21875" style="1" hidden="1" customWidth="1"/>
    <col min="22" max="22" width="3.21875" style="1" customWidth="1"/>
    <col min="23" max="23" width="4.5546875" style="1" customWidth="1"/>
    <col min="24" max="24" width="3.21875" style="1" customWidth="1"/>
    <col min="25" max="25" width="5.21875" style="1" customWidth="1"/>
    <col min="26" max="28" width="3.21875" style="1" customWidth="1"/>
    <col min="29" max="29" width="4.21875" style="1" customWidth="1"/>
    <col min="30" max="30" width="3.5546875" style="1" customWidth="1"/>
    <col min="31" max="32" width="3.21875" style="1" customWidth="1"/>
    <col min="33" max="33" width="4.88671875" style="1" customWidth="1"/>
    <col min="34" max="34" width="4.6640625" style="1" customWidth="1"/>
    <col min="35" max="36" width="3.21875" style="1" customWidth="1"/>
    <col min="37" max="37" width="4.6640625" style="1" customWidth="1"/>
    <col min="38" max="40" width="3.21875" style="1" customWidth="1"/>
    <col min="41" max="41" width="4.88671875" style="1" customWidth="1"/>
    <col min="42" max="44" width="3.21875" style="1" customWidth="1"/>
    <col min="45" max="45" width="5.109375" style="1" customWidth="1"/>
    <col min="46" max="47" width="3.21875" style="1" customWidth="1"/>
    <col min="48" max="48" width="4.5546875" style="1" customWidth="1"/>
    <col min="49" max="49" width="5" style="1" customWidth="1"/>
    <col min="50" max="50" width="3.21875" style="2" customWidth="1"/>
    <col min="51" max="51" width="3.21875" style="1" customWidth="1"/>
    <col min="52" max="52" width="3.21875" style="1" hidden="1" customWidth="1"/>
    <col min="53" max="53" width="5.21875" style="1" hidden="1" customWidth="1"/>
    <col min="54" max="56" width="3.21875" style="1" customWidth="1"/>
    <col min="57" max="57" width="5.21875" style="1" customWidth="1"/>
    <col min="58" max="58" width="4.88671875" style="1" customWidth="1"/>
    <col min="59" max="60" width="3.21875" style="1" customWidth="1"/>
    <col min="61" max="61" width="5" style="1" customWidth="1"/>
    <col min="62" max="62" width="5.109375" style="1" customWidth="1"/>
    <col min="63" max="65" width="3.21875" style="1" customWidth="1"/>
    <col min="66" max="66" width="4.6640625" style="1" customWidth="1"/>
    <col min="67" max="67" width="3.21875" style="1" customWidth="1"/>
    <col min="68" max="68" width="6" customWidth="1"/>
    <col min="69" max="69" width="6.5546875" customWidth="1"/>
    <col min="70" max="70" width="5.88671875" hidden="1" customWidth="1"/>
    <col min="71" max="71" width="7.88671875" customWidth="1"/>
  </cols>
  <sheetData>
    <row r="1" spans="1:72" ht="19.5" thickBot="1" x14ac:dyDescent="0.35"/>
    <row r="2" spans="1:72" ht="77.25" customHeight="1" x14ac:dyDescent="0.3">
      <c r="B2" s="3"/>
      <c r="C2" s="3" t="s">
        <v>0</v>
      </c>
      <c r="D2" s="4">
        <v>44235</v>
      </c>
      <c r="E2" s="4">
        <v>44235</v>
      </c>
      <c r="F2" s="4" t="s">
        <v>1</v>
      </c>
      <c r="G2" s="5">
        <v>44236</v>
      </c>
      <c r="H2" s="4">
        <v>44243</v>
      </c>
      <c r="I2" s="4">
        <v>44243</v>
      </c>
      <c r="J2" s="6" t="s">
        <v>1</v>
      </c>
      <c r="K2" s="5">
        <v>44244</v>
      </c>
      <c r="L2" s="4">
        <v>44249</v>
      </c>
      <c r="M2" s="4">
        <v>44249</v>
      </c>
      <c r="N2" s="4" t="s">
        <v>1</v>
      </c>
      <c r="O2" s="5">
        <v>44250</v>
      </c>
      <c r="P2" s="4">
        <v>44257</v>
      </c>
      <c r="Q2" s="4">
        <v>44257</v>
      </c>
      <c r="R2" s="4" t="s">
        <v>1</v>
      </c>
      <c r="S2" s="5">
        <v>44258</v>
      </c>
      <c r="T2" s="7">
        <v>44263</v>
      </c>
      <c r="U2" s="7">
        <v>44263</v>
      </c>
      <c r="V2" s="5">
        <v>44264</v>
      </c>
      <c r="W2" s="4">
        <v>44271</v>
      </c>
      <c r="X2" s="4">
        <v>44271</v>
      </c>
      <c r="Y2" s="4" t="s">
        <v>1</v>
      </c>
      <c r="Z2" s="5">
        <v>44272</v>
      </c>
      <c r="AA2" s="4">
        <v>44277</v>
      </c>
      <c r="AB2" s="4">
        <v>44277</v>
      </c>
      <c r="AC2" s="4" t="s">
        <v>1</v>
      </c>
      <c r="AD2" s="5">
        <v>44278</v>
      </c>
      <c r="AE2" s="4">
        <v>44285</v>
      </c>
      <c r="AF2" s="4">
        <v>44285</v>
      </c>
      <c r="AG2" s="4" t="s">
        <v>1</v>
      </c>
      <c r="AH2" s="5">
        <v>44286</v>
      </c>
      <c r="AI2" s="4">
        <v>44291</v>
      </c>
      <c r="AJ2" s="4">
        <v>44291</v>
      </c>
      <c r="AK2" s="4" t="s">
        <v>1</v>
      </c>
      <c r="AL2" s="5">
        <v>44292</v>
      </c>
      <c r="AM2" s="4">
        <v>44299</v>
      </c>
      <c r="AN2" s="4">
        <v>44299</v>
      </c>
      <c r="AO2" s="4" t="s">
        <v>1</v>
      </c>
      <c r="AP2" s="8">
        <v>44300</v>
      </c>
      <c r="AQ2" s="9">
        <v>44305</v>
      </c>
      <c r="AR2" s="10">
        <v>44305</v>
      </c>
      <c r="AS2" s="11" t="s">
        <v>1</v>
      </c>
      <c r="AT2" s="12">
        <v>44306</v>
      </c>
      <c r="AU2" s="4">
        <v>44313</v>
      </c>
      <c r="AV2" s="4">
        <v>44313</v>
      </c>
      <c r="AW2" s="6" t="s">
        <v>1</v>
      </c>
      <c r="AX2" s="5">
        <v>44314</v>
      </c>
      <c r="AY2" s="13">
        <v>44319</v>
      </c>
      <c r="AZ2" s="7">
        <v>44319</v>
      </c>
      <c r="BA2" s="7" t="s">
        <v>1</v>
      </c>
      <c r="BB2" s="7">
        <v>44320</v>
      </c>
      <c r="BC2" s="14"/>
      <c r="BD2" s="4">
        <v>44327</v>
      </c>
      <c r="BE2" s="4">
        <v>44327</v>
      </c>
      <c r="BF2" s="4" t="s">
        <v>1</v>
      </c>
      <c r="BG2" s="5">
        <v>44328</v>
      </c>
      <c r="BH2" s="4">
        <v>44333</v>
      </c>
      <c r="BI2" s="4">
        <v>44333</v>
      </c>
      <c r="BJ2" s="4" t="s">
        <v>1</v>
      </c>
      <c r="BK2" s="15">
        <v>44334</v>
      </c>
      <c r="BL2" s="15">
        <v>44341</v>
      </c>
      <c r="BM2" s="15">
        <v>44341</v>
      </c>
      <c r="BN2" s="15" t="s">
        <v>1</v>
      </c>
      <c r="BO2" s="15">
        <v>44342</v>
      </c>
      <c r="BP2" s="16" t="s">
        <v>2</v>
      </c>
      <c r="BQ2" s="16" t="s">
        <v>3</v>
      </c>
      <c r="BR2" s="17" t="s">
        <v>4</v>
      </c>
      <c r="BS2" s="17" t="s">
        <v>5</v>
      </c>
      <c r="BT2">
        <v>67</v>
      </c>
    </row>
    <row r="3" spans="1:72" x14ac:dyDescent="0.3">
      <c r="B3" s="18">
        <v>1</v>
      </c>
      <c r="C3" s="19" t="s">
        <v>6</v>
      </c>
      <c r="D3" s="20">
        <v>3</v>
      </c>
      <c r="E3" s="21">
        <v>60</v>
      </c>
      <c r="F3" s="22">
        <f>AVERAGE(D3*100/5,E3)</f>
        <v>60</v>
      </c>
      <c r="G3" s="23" t="s">
        <v>7</v>
      </c>
      <c r="H3" s="24"/>
      <c r="I3" s="25"/>
      <c r="J3" s="25"/>
      <c r="K3" s="26"/>
      <c r="L3" s="20">
        <v>3</v>
      </c>
      <c r="M3" s="21">
        <v>75</v>
      </c>
      <c r="N3" s="22">
        <f>AVERAGE(L3*100/5,M3)</f>
        <v>67.5</v>
      </c>
      <c r="O3" s="27">
        <v>5</v>
      </c>
      <c r="P3" s="25"/>
      <c r="Q3" s="25"/>
      <c r="R3" s="25"/>
      <c r="S3" s="27">
        <v>0</v>
      </c>
      <c r="T3" s="28"/>
      <c r="U3" s="29"/>
      <c r="V3" s="30"/>
      <c r="W3" s="31"/>
      <c r="X3" s="31"/>
      <c r="Y3" s="31"/>
      <c r="Z3" s="32">
        <v>0</v>
      </c>
      <c r="AA3" s="33">
        <v>5</v>
      </c>
      <c r="AB3" s="34">
        <v>0</v>
      </c>
      <c r="AC3" s="35">
        <f t="shared" ref="AC3:AC14" si="0">AVERAGE(AA3*100/5,AB3)</f>
        <v>50</v>
      </c>
      <c r="AD3" s="36">
        <v>4</v>
      </c>
      <c r="AE3" s="37"/>
      <c r="AF3" s="37"/>
      <c r="AG3" s="37"/>
      <c r="AH3" s="36">
        <v>3</v>
      </c>
      <c r="AI3" s="33">
        <v>5</v>
      </c>
      <c r="AJ3" s="38">
        <v>65</v>
      </c>
      <c r="AK3" s="35">
        <f t="shared" ref="AK3:AK14" si="1">AVERAGE(AI3*100/5,AJ3)</f>
        <v>82.5</v>
      </c>
      <c r="AL3" s="32"/>
      <c r="AM3" s="31"/>
      <c r="AN3" s="31"/>
      <c r="AO3" s="31"/>
      <c r="AP3" s="39"/>
      <c r="AQ3" s="40">
        <v>5</v>
      </c>
      <c r="AR3" s="41">
        <v>65</v>
      </c>
      <c r="AS3" s="35">
        <f t="shared" ref="AS3:AS14" si="2">AVERAGE(AQ3*100/5,AR3)</f>
        <v>82.5</v>
      </c>
      <c r="AT3" s="42">
        <v>0</v>
      </c>
      <c r="AU3" s="31"/>
      <c r="AV3" s="31"/>
      <c r="AW3" s="31"/>
      <c r="AX3" s="32"/>
      <c r="AY3" s="43">
        <v>0</v>
      </c>
      <c r="AZ3" s="28">
        <v>0</v>
      </c>
      <c r="BA3" s="29">
        <f t="shared" ref="BA3:BA14" si="3">AVERAGE(AY3*100/5,AZ3)</f>
        <v>0</v>
      </c>
      <c r="BB3" s="44"/>
      <c r="BC3" s="45"/>
      <c r="BD3" s="25"/>
      <c r="BE3" s="25"/>
      <c r="BF3" s="25"/>
      <c r="BG3" s="27">
        <v>0</v>
      </c>
      <c r="BH3" s="46">
        <v>5</v>
      </c>
      <c r="BI3" s="38">
        <v>0</v>
      </c>
      <c r="BJ3" s="22">
        <f t="shared" ref="BJ3:BJ14" si="4">AVERAGE(BH3*100/5,BI3)</f>
        <v>50</v>
      </c>
      <c r="BK3" s="47"/>
      <c r="BL3" s="48"/>
      <c r="BM3" s="48"/>
      <c r="BN3" s="48"/>
      <c r="BO3" s="49"/>
      <c r="BP3" s="50">
        <f>(F3+N3+AC3+AK3+AS3+BJ3)/6</f>
        <v>65.416666666666671</v>
      </c>
      <c r="BQ3" s="51">
        <f>100*(G3+K3+O3+S3+V3+Z3+AD3+AH3+AL3+AX3+BG3)/11/5</f>
        <v>30.909090909090907</v>
      </c>
      <c r="BR3" s="52">
        <f>BP3*0.666+BQ3*0.333</f>
        <v>53.860227272727272</v>
      </c>
      <c r="BS3" s="53">
        <f>BP3*33.5/100+BQ3*33.5/100</f>
        <v>32.269128787878785</v>
      </c>
    </row>
    <row r="4" spans="1:72" x14ac:dyDescent="0.3">
      <c r="B4" s="18">
        <f>B3+1</f>
        <v>2</v>
      </c>
      <c r="C4" s="19" t="s">
        <v>8</v>
      </c>
      <c r="D4" s="20">
        <v>0</v>
      </c>
      <c r="E4" s="21">
        <v>0</v>
      </c>
      <c r="F4" s="22">
        <f t="shared" ref="F4:F14" si="5">AVERAGE(D4*100/5,E4)</f>
        <v>0</v>
      </c>
      <c r="G4" s="23" t="s">
        <v>7</v>
      </c>
      <c r="H4" s="24"/>
      <c r="I4" s="25"/>
      <c r="J4" s="25"/>
      <c r="K4" s="26"/>
      <c r="L4" s="20">
        <v>0</v>
      </c>
      <c r="M4" s="21">
        <v>0</v>
      </c>
      <c r="N4" s="22">
        <f t="shared" ref="N4:N14" si="6">AVERAGE(L4*100/5,M4)</f>
        <v>0</v>
      </c>
      <c r="O4" s="27">
        <v>5</v>
      </c>
      <c r="P4" s="25"/>
      <c r="Q4" s="25"/>
      <c r="R4" s="25"/>
      <c r="S4" s="27">
        <v>0</v>
      </c>
      <c r="T4" s="44"/>
      <c r="U4" s="54"/>
      <c r="V4" s="30">
        <v>0</v>
      </c>
      <c r="W4" s="31"/>
      <c r="X4" s="31"/>
      <c r="Y4" s="31"/>
      <c r="Z4" s="32">
        <v>0</v>
      </c>
      <c r="AA4" s="33">
        <v>0</v>
      </c>
      <c r="AB4" s="34">
        <v>0</v>
      </c>
      <c r="AC4" s="35">
        <f t="shared" si="0"/>
        <v>0</v>
      </c>
      <c r="AD4" s="36">
        <v>0</v>
      </c>
      <c r="AE4" s="37"/>
      <c r="AF4" s="37"/>
      <c r="AG4" s="37"/>
      <c r="AH4" s="36">
        <v>0</v>
      </c>
      <c r="AI4" s="33">
        <v>0</v>
      </c>
      <c r="AJ4" s="38">
        <v>0</v>
      </c>
      <c r="AK4" s="35">
        <f t="shared" si="1"/>
        <v>0</v>
      </c>
      <c r="AL4" s="32">
        <v>0</v>
      </c>
      <c r="AM4" s="31"/>
      <c r="AN4" s="31"/>
      <c r="AO4" s="31"/>
      <c r="AP4" s="39" t="s">
        <v>9</v>
      </c>
      <c r="AQ4" s="40">
        <v>0</v>
      </c>
      <c r="AR4" s="41">
        <v>0</v>
      </c>
      <c r="AS4" s="35">
        <f t="shared" si="2"/>
        <v>0</v>
      </c>
      <c r="AT4" s="42"/>
      <c r="AU4" s="31"/>
      <c r="AV4" s="31"/>
      <c r="AW4" s="31"/>
      <c r="AX4" s="32"/>
      <c r="AY4" s="43">
        <v>0</v>
      </c>
      <c r="AZ4" s="28">
        <v>0</v>
      </c>
      <c r="BA4" s="29">
        <f t="shared" si="3"/>
        <v>0</v>
      </c>
      <c r="BB4" s="44"/>
      <c r="BC4" s="45"/>
      <c r="BD4" s="25"/>
      <c r="BE4" s="25"/>
      <c r="BF4" s="25"/>
      <c r="BG4" s="27">
        <v>0</v>
      </c>
      <c r="BH4" s="46">
        <v>0</v>
      </c>
      <c r="BI4" s="38">
        <v>0</v>
      </c>
      <c r="BJ4" s="22">
        <f t="shared" si="4"/>
        <v>0</v>
      </c>
      <c r="BK4" s="47"/>
      <c r="BL4" s="48"/>
      <c r="BM4" s="48"/>
      <c r="BN4" s="48"/>
      <c r="BO4" s="49"/>
      <c r="BP4" s="50">
        <f t="shared" ref="BP4:BP14" si="7">(F4+N4+AC4+AK4+AS4+BJ4)/6</f>
        <v>0</v>
      </c>
      <c r="BQ4" s="51">
        <f t="shared" ref="BQ4:BQ25" si="8">100*(G4+K4+O4+S4+V4+Z4+AD4+AH4+AL4+AX4+BG4)/11/5</f>
        <v>18.18181818181818</v>
      </c>
      <c r="BR4" s="52">
        <f t="shared" ref="BR4:BR25" si="9">BP4*0.666+BQ4*0.333</f>
        <v>6.0545454545454547</v>
      </c>
      <c r="BS4" s="53">
        <f t="shared" ref="BS4:BS25" si="10">BP4*33.5/100+BQ4*33.5/100</f>
        <v>6.0909090909090899</v>
      </c>
    </row>
    <row r="5" spans="1:72" x14ac:dyDescent="0.3">
      <c r="A5" t="s">
        <v>10</v>
      </c>
      <c r="B5" s="18">
        <f t="shared" ref="B5:B25" si="11">B4+1</f>
        <v>3</v>
      </c>
      <c r="C5" s="19" t="s">
        <v>11</v>
      </c>
      <c r="D5" s="20">
        <v>0</v>
      </c>
      <c r="E5" s="21">
        <v>0</v>
      </c>
      <c r="F5" s="22">
        <f t="shared" si="5"/>
        <v>0</v>
      </c>
      <c r="G5" s="23"/>
      <c r="H5" s="24"/>
      <c r="I5" s="25"/>
      <c r="J5" s="25"/>
      <c r="K5" s="26"/>
      <c r="L5" s="20">
        <v>0</v>
      </c>
      <c r="M5" s="21">
        <v>0</v>
      </c>
      <c r="N5" s="22">
        <f t="shared" si="6"/>
        <v>0</v>
      </c>
      <c r="O5" s="27">
        <v>0</v>
      </c>
      <c r="P5" s="25"/>
      <c r="Q5" s="25"/>
      <c r="R5" s="25"/>
      <c r="S5" s="27"/>
      <c r="T5" s="44"/>
      <c r="U5" s="54"/>
      <c r="V5" s="30">
        <v>0</v>
      </c>
      <c r="W5" s="31"/>
      <c r="X5" s="31"/>
      <c r="Y5" s="31"/>
      <c r="Z5" s="32">
        <v>0</v>
      </c>
      <c r="AA5" s="33">
        <v>0</v>
      </c>
      <c r="AB5" s="34">
        <v>0</v>
      </c>
      <c r="AC5" s="35">
        <f t="shared" si="0"/>
        <v>0</v>
      </c>
      <c r="AD5" s="36">
        <v>0</v>
      </c>
      <c r="AE5" s="37"/>
      <c r="AF5" s="37"/>
      <c r="AG5" s="37"/>
      <c r="AH5" s="36">
        <v>0</v>
      </c>
      <c r="AI5" s="33">
        <v>0</v>
      </c>
      <c r="AJ5" s="38">
        <v>30</v>
      </c>
      <c r="AK5" s="35">
        <f t="shared" si="1"/>
        <v>15</v>
      </c>
      <c r="AL5" s="32">
        <v>0</v>
      </c>
      <c r="AM5" s="31"/>
      <c r="AN5" s="31"/>
      <c r="AO5" s="31"/>
      <c r="AP5" s="39" t="s">
        <v>9</v>
      </c>
      <c r="AQ5" s="40">
        <v>0</v>
      </c>
      <c r="AR5" s="41">
        <v>30</v>
      </c>
      <c r="AS5" s="35">
        <f t="shared" si="2"/>
        <v>15</v>
      </c>
      <c r="AT5" s="42">
        <v>0</v>
      </c>
      <c r="AU5" s="31"/>
      <c r="AV5" s="31"/>
      <c r="AW5" s="31"/>
      <c r="AX5" s="32">
        <v>0</v>
      </c>
      <c r="AY5" s="43">
        <v>0</v>
      </c>
      <c r="AZ5" s="28">
        <v>0</v>
      </c>
      <c r="BA5" s="29">
        <f t="shared" si="3"/>
        <v>0</v>
      </c>
      <c r="BB5" s="44"/>
      <c r="BC5" s="45"/>
      <c r="BD5" s="25"/>
      <c r="BE5" s="25"/>
      <c r="BF5" s="25"/>
      <c r="BG5" s="27">
        <v>0</v>
      </c>
      <c r="BH5" s="46">
        <v>0</v>
      </c>
      <c r="BI5" s="38">
        <v>60</v>
      </c>
      <c r="BJ5" s="22">
        <f t="shared" si="4"/>
        <v>30</v>
      </c>
      <c r="BK5" s="47"/>
      <c r="BL5" s="48"/>
      <c r="BM5" s="48"/>
      <c r="BN5" s="48"/>
      <c r="BO5" s="49"/>
      <c r="BP5" s="50">
        <f t="shared" si="7"/>
        <v>10</v>
      </c>
      <c r="BQ5" s="51">
        <f t="shared" si="8"/>
        <v>0</v>
      </c>
      <c r="BR5" s="52">
        <f t="shared" si="9"/>
        <v>6.66</v>
      </c>
      <c r="BS5" s="55">
        <f t="shared" si="10"/>
        <v>3.35</v>
      </c>
    </row>
    <row r="6" spans="1:72" x14ac:dyDescent="0.3">
      <c r="B6" s="18">
        <f t="shared" si="11"/>
        <v>4</v>
      </c>
      <c r="C6" s="19" t="s">
        <v>12</v>
      </c>
      <c r="D6" s="20">
        <v>0</v>
      </c>
      <c r="E6" s="56">
        <v>55</v>
      </c>
      <c r="F6" s="22">
        <f t="shared" si="5"/>
        <v>27.5</v>
      </c>
      <c r="G6" s="23" t="s">
        <v>13</v>
      </c>
      <c r="H6" s="24"/>
      <c r="I6" s="25"/>
      <c r="J6" s="25"/>
      <c r="K6" s="26"/>
      <c r="L6" s="20">
        <v>0</v>
      </c>
      <c r="M6" s="21">
        <v>0</v>
      </c>
      <c r="N6" s="22">
        <f t="shared" si="6"/>
        <v>0</v>
      </c>
      <c r="O6" s="27"/>
      <c r="P6" s="25"/>
      <c r="Q6" s="25"/>
      <c r="R6" s="25"/>
      <c r="S6" s="27">
        <v>0</v>
      </c>
      <c r="T6" s="44"/>
      <c r="U6" s="54"/>
      <c r="V6" s="32">
        <v>0</v>
      </c>
      <c r="W6" s="31"/>
      <c r="X6" s="31"/>
      <c r="Y6" s="31"/>
      <c r="Z6" s="32"/>
      <c r="AA6" s="33">
        <v>0</v>
      </c>
      <c r="AB6" s="34">
        <v>60</v>
      </c>
      <c r="AC6" s="35">
        <f t="shared" si="0"/>
        <v>30</v>
      </c>
      <c r="AD6" s="32">
        <v>0</v>
      </c>
      <c r="AE6" s="31"/>
      <c r="AF6" s="31"/>
      <c r="AG6" s="31"/>
      <c r="AH6" s="32">
        <v>0</v>
      </c>
      <c r="AI6" s="33">
        <v>0</v>
      </c>
      <c r="AJ6" s="38">
        <v>85</v>
      </c>
      <c r="AK6" s="35">
        <f t="shared" si="1"/>
        <v>42.5</v>
      </c>
      <c r="AL6" s="32">
        <v>0</v>
      </c>
      <c r="AM6" s="31"/>
      <c r="AN6" s="31"/>
      <c r="AO6" s="31"/>
      <c r="AP6" s="39" t="s">
        <v>9</v>
      </c>
      <c r="AQ6" s="40">
        <v>0</v>
      </c>
      <c r="AR6" s="41">
        <v>85</v>
      </c>
      <c r="AS6" s="35">
        <f t="shared" si="2"/>
        <v>42.5</v>
      </c>
      <c r="AT6" s="42">
        <v>0</v>
      </c>
      <c r="AU6" s="31"/>
      <c r="AV6" s="31"/>
      <c r="AW6" s="31"/>
      <c r="AX6" s="32">
        <v>0</v>
      </c>
      <c r="AY6" s="43">
        <v>0</v>
      </c>
      <c r="AZ6" s="28">
        <v>0</v>
      </c>
      <c r="BA6" s="29">
        <f t="shared" si="3"/>
        <v>0</v>
      </c>
      <c r="BB6" s="44"/>
      <c r="BC6" s="45"/>
      <c r="BD6" s="25"/>
      <c r="BE6" s="25"/>
      <c r="BF6" s="25"/>
      <c r="BG6" s="27">
        <v>0</v>
      </c>
      <c r="BH6" s="46">
        <v>0</v>
      </c>
      <c r="BI6" s="38">
        <v>95</v>
      </c>
      <c r="BJ6" s="22">
        <f t="shared" si="4"/>
        <v>47.5</v>
      </c>
      <c r="BK6" s="47"/>
      <c r="BL6" s="48"/>
      <c r="BM6" s="48"/>
      <c r="BN6" s="48"/>
      <c r="BO6" s="49" t="s">
        <v>9</v>
      </c>
      <c r="BP6" s="50">
        <f t="shared" si="7"/>
        <v>31.666666666666668</v>
      </c>
      <c r="BQ6" s="51">
        <f t="shared" si="8"/>
        <v>0</v>
      </c>
      <c r="BR6" s="52">
        <f t="shared" si="9"/>
        <v>21.090000000000003</v>
      </c>
      <c r="BS6" s="55">
        <f t="shared" si="10"/>
        <v>10.608333333333334</v>
      </c>
    </row>
    <row r="7" spans="1:72" ht="16.5" customHeight="1" x14ac:dyDescent="0.3">
      <c r="A7" t="s">
        <v>14</v>
      </c>
      <c r="B7" s="18">
        <f t="shared" si="11"/>
        <v>5</v>
      </c>
      <c r="C7" s="19" t="s">
        <v>15</v>
      </c>
      <c r="D7" s="20">
        <v>4</v>
      </c>
      <c r="E7" s="56">
        <v>70</v>
      </c>
      <c r="F7" s="22">
        <f t="shared" si="5"/>
        <v>75</v>
      </c>
      <c r="G7" s="23"/>
      <c r="H7" s="24"/>
      <c r="I7" s="25"/>
      <c r="J7" s="25"/>
      <c r="K7" s="26"/>
      <c r="L7" s="20">
        <v>4</v>
      </c>
      <c r="M7" s="21">
        <v>85</v>
      </c>
      <c r="N7" s="22">
        <f t="shared" si="6"/>
        <v>82.5</v>
      </c>
      <c r="O7" s="27">
        <v>5</v>
      </c>
      <c r="P7" s="25"/>
      <c r="Q7" s="25"/>
      <c r="R7" s="25"/>
      <c r="S7" s="27"/>
      <c r="T7" s="44"/>
      <c r="U7" s="54"/>
      <c r="V7" s="32"/>
      <c r="W7" s="31"/>
      <c r="X7" s="31"/>
      <c r="Y7" s="31"/>
      <c r="Z7" s="32"/>
      <c r="AA7" s="33">
        <v>4.5</v>
      </c>
      <c r="AB7" s="34">
        <v>80</v>
      </c>
      <c r="AC7" s="22">
        <f t="shared" si="0"/>
        <v>85</v>
      </c>
      <c r="AD7" s="32"/>
      <c r="AE7" s="31"/>
      <c r="AF7" s="31"/>
      <c r="AG7" s="31"/>
      <c r="AH7" s="32"/>
      <c r="AI7" s="33">
        <v>4.8</v>
      </c>
      <c r="AJ7" s="38">
        <v>65</v>
      </c>
      <c r="AK7" s="35">
        <f t="shared" si="1"/>
        <v>80.5</v>
      </c>
      <c r="AL7" s="32"/>
      <c r="AM7" s="31"/>
      <c r="AN7" s="31"/>
      <c r="AO7" s="31"/>
      <c r="AP7" s="39"/>
      <c r="AQ7" s="40">
        <v>3</v>
      </c>
      <c r="AR7" s="41">
        <v>65</v>
      </c>
      <c r="AS7" s="35">
        <f t="shared" si="2"/>
        <v>62.5</v>
      </c>
      <c r="AT7" s="42"/>
      <c r="AU7" s="31"/>
      <c r="AV7" s="31"/>
      <c r="AW7" s="31"/>
      <c r="AX7" s="32"/>
      <c r="AY7" s="43">
        <v>0</v>
      </c>
      <c r="AZ7" s="28">
        <v>0</v>
      </c>
      <c r="BA7" s="29">
        <f t="shared" si="3"/>
        <v>0</v>
      </c>
      <c r="BB7" s="44"/>
      <c r="BC7" s="45"/>
      <c r="BD7" s="25"/>
      <c r="BE7" s="25"/>
      <c r="BF7" s="25"/>
      <c r="BG7" s="27"/>
      <c r="BH7" s="46">
        <v>5</v>
      </c>
      <c r="BI7" s="38">
        <v>70</v>
      </c>
      <c r="BJ7" s="22">
        <f t="shared" si="4"/>
        <v>85</v>
      </c>
      <c r="BK7" s="47"/>
      <c r="BL7" s="48"/>
      <c r="BM7" s="48"/>
      <c r="BN7" s="48"/>
      <c r="BO7" s="49"/>
      <c r="BP7" s="50">
        <f t="shared" si="7"/>
        <v>78.416666666666671</v>
      </c>
      <c r="BQ7" s="51">
        <f t="shared" si="8"/>
        <v>9.0909090909090899</v>
      </c>
      <c r="BR7" s="52">
        <f t="shared" si="9"/>
        <v>55.252772727272728</v>
      </c>
      <c r="BS7" s="53">
        <f t="shared" si="10"/>
        <v>29.315037878787876</v>
      </c>
    </row>
    <row r="8" spans="1:72" x14ac:dyDescent="0.3">
      <c r="B8" s="18">
        <f t="shared" si="11"/>
        <v>6</v>
      </c>
      <c r="C8" s="19" t="s">
        <v>16</v>
      </c>
      <c r="D8" s="20">
        <v>5</v>
      </c>
      <c r="E8" s="56">
        <v>85</v>
      </c>
      <c r="F8" s="22">
        <f t="shared" si="5"/>
        <v>92.5</v>
      </c>
      <c r="G8" s="23">
        <v>5</v>
      </c>
      <c r="H8" s="24"/>
      <c r="I8" s="25"/>
      <c r="J8" s="25"/>
      <c r="K8" s="26" t="s">
        <v>7</v>
      </c>
      <c r="L8" s="20">
        <v>5</v>
      </c>
      <c r="M8" s="21">
        <v>85</v>
      </c>
      <c r="N8" s="22">
        <f t="shared" si="6"/>
        <v>92.5</v>
      </c>
      <c r="O8" s="27">
        <v>5</v>
      </c>
      <c r="P8" s="25"/>
      <c r="Q8" s="25"/>
      <c r="R8" s="25"/>
      <c r="S8" s="27">
        <v>5</v>
      </c>
      <c r="T8" s="44"/>
      <c r="U8" s="54"/>
      <c r="V8" s="32">
        <v>5</v>
      </c>
      <c r="W8" s="31"/>
      <c r="X8" s="31"/>
      <c r="Y8" s="31"/>
      <c r="Z8" s="32">
        <v>5</v>
      </c>
      <c r="AA8" s="33">
        <v>5</v>
      </c>
      <c r="AB8" s="34">
        <v>80</v>
      </c>
      <c r="AC8" s="22">
        <f t="shared" si="0"/>
        <v>90</v>
      </c>
      <c r="AD8" s="32">
        <v>5</v>
      </c>
      <c r="AE8" s="31"/>
      <c r="AF8" s="31"/>
      <c r="AG8" s="31"/>
      <c r="AH8" s="32">
        <v>5</v>
      </c>
      <c r="AI8" s="33">
        <v>5</v>
      </c>
      <c r="AJ8" s="38">
        <v>75</v>
      </c>
      <c r="AK8" s="35">
        <f t="shared" si="1"/>
        <v>87.5</v>
      </c>
      <c r="AL8" s="32">
        <v>5</v>
      </c>
      <c r="AM8" s="31"/>
      <c r="AN8" s="31"/>
      <c r="AO8" s="31"/>
      <c r="AP8" s="39"/>
      <c r="AQ8" s="40">
        <v>5</v>
      </c>
      <c r="AR8" s="41">
        <v>75</v>
      </c>
      <c r="AS8" s="35">
        <f t="shared" si="2"/>
        <v>87.5</v>
      </c>
      <c r="AT8" s="42">
        <v>5</v>
      </c>
      <c r="AU8" s="31"/>
      <c r="AV8" s="31"/>
      <c r="AW8" s="31"/>
      <c r="AX8" s="32">
        <v>5</v>
      </c>
      <c r="AY8" s="43">
        <v>0</v>
      </c>
      <c r="AZ8" s="28">
        <v>0</v>
      </c>
      <c r="BA8" s="29">
        <f t="shared" si="3"/>
        <v>0</v>
      </c>
      <c r="BB8" s="44"/>
      <c r="BC8" s="45"/>
      <c r="BD8" s="25"/>
      <c r="BE8" s="25"/>
      <c r="BF8" s="25"/>
      <c r="BG8" s="27">
        <v>5</v>
      </c>
      <c r="BH8" s="46">
        <v>5</v>
      </c>
      <c r="BI8" s="38">
        <v>100</v>
      </c>
      <c r="BJ8" s="22">
        <f t="shared" si="4"/>
        <v>100</v>
      </c>
      <c r="BK8" s="47"/>
      <c r="BL8" s="48"/>
      <c r="BM8" s="48"/>
      <c r="BN8" s="48"/>
      <c r="BO8" s="49"/>
      <c r="BP8" s="50">
        <f t="shared" si="7"/>
        <v>91.666666666666671</v>
      </c>
      <c r="BQ8" s="51">
        <f t="shared" si="8"/>
        <v>100</v>
      </c>
      <c r="BR8" s="52">
        <f t="shared" si="9"/>
        <v>94.350000000000009</v>
      </c>
      <c r="BS8" s="53">
        <f t="shared" si="10"/>
        <v>64.208333333333343</v>
      </c>
    </row>
    <row r="9" spans="1:72" x14ac:dyDescent="0.3">
      <c r="B9" s="18">
        <f t="shared" si="11"/>
        <v>7</v>
      </c>
      <c r="C9" s="19" t="s">
        <v>17</v>
      </c>
      <c r="D9" s="20">
        <v>4.9000000000000004</v>
      </c>
      <c r="E9" s="56">
        <v>65</v>
      </c>
      <c r="F9" s="22">
        <f t="shared" si="5"/>
        <v>81.5</v>
      </c>
      <c r="G9" s="23">
        <v>5</v>
      </c>
      <c r="H9" s="24"/>
      <c r="I9" s="25"/>
      <c r="J9" s="25"/>
      <c r="K9" s="26" t="s">
        <v>18</v>
      </c>
      <c r="L9" s="20">
        <v>4.2</v>
      </c>
      <c r="M9" s="21">
        <v>70</v>
      </c>
      <c r="N9" s="22">
        <f t="shared" si="6"/>
        <v>77</v>
      </c>
      <c r="O9" s="27">
        <v>5</v>
      </c>
      <c r="P9" s="25"/>
      <c r="Q9" s="25"/>
      <c r="R9" s="25"/>
      <c r="S9" s="27">
        <v>5</v>
      </c>
      <c r="T9" s="44"/>
      <c r="U9" s="54"/>
      <c r="V9" s="32">
        <v>5</v>
      </c>
      <c r="W9" s="31"/>
      <c r="X9" s="31"/>
      <c r="Y9" s="31"/>
      <c r="Z9" s="32">
        <v>0</v>
      </c>
      <c r="AA9" s="33">
        <v>4</v>
      </c>
      <c r="AB9" s="34">
        <v>70</v>
      </c>
      <c r="AC9" s="22">
        <f t="shared" si="0"/>
        <v>75</v>
      </c>
      <c r="AD9" s="32">
        <v>5</v>
      </c>
      <c r="AE9" s="31"/>
      <c r="AF9" s="31"/>
      <c r="AG9" s="31"/>
      <c r="AH9" s="32">
        <v>4.8</v>
      </c>
      <c r="AI9" s="33">
        <v>4.9000000000000004</v>
      </c>
      <c r="AJ9" s="38">
        <v>90</v>
      </c>
      <c r="AK9" s="35">
        <f t="shared" si="1"/>
        <v>94</v>
      </c>
      <c r="AL9" s="32">
        <v>3</v>
      </c>
      <c r="AM9" s="31"/>
      <c r="AN9" s="31"/>
      <c r="AO9" s="31"/>
      <c r="AP9" s="39"/>
      <c r="AQ9" s="40">
        <v>5</v>
      </c>
      <c r="AR9" s="41">
        <v>90</v>
      </c>
      <c r="AS9" s="35">
        <f t="shared" si="2"/>
        <v>95</v>
      </c>
      <c r="AT9" s="42"/>
      <c r="AU9" s="31"/>
      <c r="AV9" s="31"/>
      <c r="AW9" s="31"/>
      <c r="AX9" s="32">
        <v>3</v>
      </c>
      <c r="AY9" s="43">
        <v>0</v>
      </c>
      <c r="AZ9" s="28">
        <v>0</v>
      </c>
      <c r="BA9" s="29">
        <f t="shared" si="3"/>
        <v>0</v>
      </c>
      <c r="BB9" s="44"/>
      <c r="BC9" s="45"/>
      <c r="BD9" s="25"/>
      <c r="BE9" s="25"/>
      <c r="BF9" s="25"/>
      <c r="BG9" s="27">
        <v>3</v>
      </c>
      <c r="BH9" s="46">
        <v>5</v>
      </c>
      <c r="BI9" s="38">
        <v>90</v>
      </c>
      <c r="BJ9" s="22">
        <f t="shared" si="4"/>
        <v>95</v>
      </c>
      <c r="BK9" s="47"/>
      <c r="BL9" s="48"/>
      <c r="BM9" s="48"/>
      <c r="BN9" s="48"/>
      <c r="BO9" s="49"/>
      <c r="BP9" s="50">
        <f t="shared" si="7"/>
        <v>86.25</v>
      </c>
      <c r="BQ9" s="51">
        <f t="shared" si="8"/>
        <v>77.818181818181813</v>
      </c>
      <c r="BR9" s="52">
        <f t="shared" si="9"/>
        <v>83.355954545454551</v>
      </c>
      <c r="BS9" s="55">
        <f t="shared" si="10"/>
        <v>54.962840909090907</v>
      </c>
    </row>
    <row r="10" spans="1:72" x14ac:dyDescent="0.3">
      <c r="A10" t="s">
        <v>19</v>
      </c>
      <c r="B10" s="18">
        <f t="shared" si="11"/>
        <v>8</v>
      </c>
      <c r="C10" s="19" t="s">
        <v>20</v>
      </c>
      <c r="D10" s="20">
        <v>5</v>
      </c>
      <c r="E10" s="56">
        <v>85</v>
      </c>
      <c r="F10" s="22">
        <f t="shared" si="5"/>
        <v>92.5</v>
      </c>
      <c r="G10" s="23"/>
      <c r="H10" s="24"/>
      <c r="I10" s="25"/>
      <c r="J10" s="25"/>
      <c r="K10" s="26"/>
      <c r="L10" s="20">
        <v>5</v>
      </c>
      <c r="M10" s="21">
        <v>80</v>
      </c>
      <c r="N10" s="22">
        <f t="shared" si="6"/>
        <v>90</v>
      </c>
      <c r="O10" s="27"/>
      <c r="P10" s="25"/>
      <c r="Q10" s="25"/>
      <c r="R10" s="25"/>
      <c r="S10" s="27">
        <v>0</v>
      </c>
      <c r="T10" s="44"/>
      <c r="U10" s="54"/>
      <c r="V10" s="32"/>
      <c r="W10" s="31"/>
      <c r="X10" s="31"/>
      <c r="Y10" s="31"/>
      <c r="Z10" s="32"/>
      <c r="AA10" s="33">
        <v>5</v>
      </c>
      <c r="AB10" s="34">
        <v>0</v>
      </c>
      <c r="AC10" s="22">
        <f t="shared" si="0"/>
        <v>50</v>
      </c>
      <c r="AD10" s="32"/>
      <c r="AE10" s="31"/>
      <c r="AF10" s="31"/>
      <c r="AG10" s="31"/>
      <c r="AH10" s="32"/>
      <c r="AI10" s="33">
        <v>5</v>
      </c>
      <c r="AJ10" s="38">
        <v>80</v>
      </c>
      <c r="AK10" s="35">
        <f t="shared" si="1"/>
        <v>90</v>
      </c>
      <c r="AL10" s="32"/>
      <c r="AM10" s="31"/>
      <c r="AN10" s="31"/>
      <c r="AO10" s="31"/>
      <c r="AP10" s="39"/>
      <c r="AQ10" s="40">
        <v>4.7</v>
      </c>
      <c r="AR10" s="41">
        <v>80</v>
      </c>
      <c r="AS10" s="35">
        <f t="shared" si="2"/>
        <v>87</v>
      </c>
      <c r="AT10" s="42"/>
      <c r="AU10" s="31"/>
      <c r="AV10" s="31"/>
      <c r="AW10" s="31"/>
      <c r="AX10" s="32"/>
      <c r="AY10" s="43">
        <v>0</v>
      </c>
      <c r="AZ10" s="28">
        <v>0</v>
      </c>
      <c r="BA10" s="29">
        <f t="shared" si="3"/>
        <v>0</v>
      </c>
      <c r="BB10" s="44"/>
      <c r="BC10" s="45"/>
      <c r="BD10" s="25"/>
      <c r="BE10" s="25"/>
      <c r="BF10" s="25"/>
      <c r="BG10" s="27"/>
      <c r="BH10" s="46">
        <v>0</v>
      </c>
      <c r="BI10" s="38">
        <v>0</v>
      </c>
      <c r="BJ10" s="22">
        <f t="shared" si="4"/>
        <v>0</v>
      </c>
      <c r="BK10" s="47"/>
      <c r="BL10" s="48"/>
      <c r="BM10" s="48"/>
      <c r="BN10" s="48"/>
      <c r="BO10" s="49"/>
      <c r="BP10" s="50">
        <f t="shared" si="7"/>
        <v>68.25</v>
      </c>
      <c r="BQ10" s="51">
        <f t="shared" si="8"/>
        <v>0</v>
      </c>
      <c r="BR10" s="52">
        <f t="shared" si="9"/>
        <v>45.454500000000003</v>
      </c>
      <c r="BS10" s="55">
        <f t="shared" si="10"/>
        <v>22.86375</v>
      </c>
    </row>
    <row r="11" spans="1:72" x14ac:dyDescent="0.3">
      <c r="B11" s="18">
        <f t="shared" si="11"/>
        <v>9</v>
      </c>
      <c r="C11" s="19" t="s">
        <v>21</v>
      </c>
      <c r="D11" s="20">
        <v>3</v>
      </c>
      <c r="E11" s="56">
        <v>45</v>
      </c>
      <c r="F11" s="22">
        <f t="shared" si="5"/>
        <v>52.5</v>
      </c>
      <c r="G11" s="57"/>
      <c r="H11" s="24"/>
      <c r="I11" s="25"/>
      <c r="J11" s="25"/>
      <c r="K11" s="26"/>
      <c r="L11" s="20">
        <v>3</v>
      </c>
      <c r="M11" s="21">
        <v>35</v>
      </c>
      <c r="N11" s="22">
        <f t="shared" si="6"/>
        <v>47.5</v>
      </c>
      <c r="O11" s="27"/>
      <c r="P11" s="25"/>
      <c r="Q11" s="25"/>
      <c r="R11" s="25"/>
      <c r="S11" s="27">
        <v>0</v>
      </c>
      <c r="T11" s="58"/>
      <c r="U11" s="59"/>
      <c r="V11" s="32"/>
      <c r="W11" s="31"/>
      <c r="X11" s="31"/>
      <c r="Y11" s="31"/>
      <c r="Z11" s="32">
        <v>0</v>
      </c>
      <c r="AA11" s="33">
        <v>0</v>
      </c>
      <c r="AB11" s="34">
        <v>45</v>
      </c>
      <c r="AC11" s="22">
        <f t="shared" si="0"/>
        <v>22.5</v>
      </c>
      <c r="AD11" s="32"/>
      <c r="AE11" s="31"/>
      <c r="AF11" s="31"/>
      <c r="AG11" s="31"/>
      <c r="AH11" s="60">
        <v>0</v>
      </c>
      <c r="AI11" s="33">
        <v>0</v>
      </c>
      <c r="AJ11" s="38">
        <v>35</v>
      </c>
      <c r="AK11" s="35">
        <f t="shared" si="1"/>
        <v>17.5</v>
      </c>
      <c r="AL11" s="32"/>
      <c r="AM11" s="31"/>
      <c r="AN11" s="31"/>
      <c r="AO11" s="31"/>
      <c r="AP11" s="39" t="s">
        <v>9</v>
      </c>
      <c r="AQ11" s="40">
        <v>3</v>
      </c>
      <c r="AR11" s="41">
        <v>35</v>
      </c>
      <c r="AS11" s="35">
        <f t="shared" si="2"/>
        <v>47.5</v>
      </c>
      <c r="AT11" s="42"/>
      <c r="AU11" s="31"/>
      <c r="AV11" s="31"/>
      <c r="AW11" s="31"/>
      <c r="AX11" s="32">
        <v>3</v>
      </c>
      <c r="AY11" s="43">
        <v>0</v>
      </c>
      <c r="AZ11" s="28">
        <v>0</v>
      </c>
      <c r="BA11" s="29">
        <f t="shared" si="3"/>
        <v>0</v>
      </c>
      <c r="BB11" s="44"/>
      <c r="BC11" s="45"/>
      <c r="BD11" s="25"/>
      <c r="BE11" s="25"/>
      <c r="BF11" s="25"/>
      <c r="BG11" s="61">
        <v>3</v>
      </c>
      <c r="BH11" s="46">
        <v>3</v>
      </c>
      <c r="BI11" s="38">
        <v>50</v>
      </c>
      <c r="BJ11" s="22">
        <f t="shared" si="4"/>
        <v>55</v>
      </c>
      <c r="BK11" s="47" t="s">
        <v>9</v>
      </c>
      <c r="BL11" s="48"/>
      <c r="BM11" s="48"/>
      <c r="BN11" s="48"/>
      <c r="BO11" s="49"/>
      <c r="BP11" s="50">
        <f t="shared" si="7"/>
        <v>40.416666666666664</v>
      </c>
      <c r="BQ11" s="51">
        <f t="shared" si="8"/>
        <v>10.90909090909091</v>
      </c>
      <c r="BR11" s="52"/>
      <c r="BS11" s="55">
        <f t="shared" si="10"/>
        <v>17.194128787878789</v>
      </c>
    </row>
    <row r="12" spans="1:72" x14ac:dyDescent="0.3">
      <c r="B12" s="18">
        <f t="shared" si="11"/>
        <v>10</v>
      </c>
      <c r="C12" s="19" t="s">
        <v>22</v>
      </c>
      <c r="D12" s="20">
        <v>0</v>
      </c>
      <c r="E12" s="56">
        <v>0</v>
      </c>
      <c r="F12" s="22">
        <f t="shared" si="5"/>
        <v>0</v>
      </c>
      <c r="G12" s="57"/>
      <c r="H12" s="24"/>
      <c r="I12" s="25"/>
      <c r="J12" s="25"/>
      <c r="K12" s="26"/>
      <c r="L12" s="20">
        <v>0</v>
      </c>
      <c r="M12" s="21">
        <v>0</v>
      </c>
      <c r="N12" s="22">
        <f t="shared" si="6"/>
        <v>0</v>
      </c>
      <c r="O12" s="27"/>
      <c r="P12" s="25"/>
      <c r="Q12" s="25"/>
      <c r="R12" s="25"/>
      <c r="S12" s="27">
        <v>0</v>
      </c>
      <c r="T12" s="58"/>
      <c r="U12" s="58"/>
      <c r="V12" s="32"/>
      <c r="W12" s="31"/>
      <c r="X12" s="31"/>
      <c r="Y12" s="31"/>
      <c r="Z12" s="32">
        <v>0</v>
      </c>
      <c r="AA12" s="33">
        <v>0</v>
      </c>
      <c r="AB12" s="34">
        <v>0</v>
      </c>
      <c r="AC12" s="22">
        <f t="shared" si="0"/>
        <v>0</v>
      </c>
      <c r="AD12" s="32"/>
      <c r="AE12" s="31"/>
      <c r="AF12" s="31"/>
      <c r="AG12" s="31"/>
      <c r="AH12" s="60">
        <v>0</v>
      </c>
      <c r="AI12" s="33">
        <v>0</v>
      </c>
      <c r="AJ12" s="38">
        <v>0</v>
      </c>
      <c r="AK12" s="35">
        <f t="shared" si="1"/>
        <v>0</v>
      </c>
      <c r="AL12" s="32">
        <v>0</v>
      </c>
      <c r="AM12" s="31"/>
      <c r="AN12" s="31"/>
      <c r="AO12" s="31"/>
      <c r="AP12" s="39"/>
      <c r="AQ12" s="40">
        <v>0</v>
      </c>
      <c r="AR12" s="41">
        <v>0</v>
      </c>
      <c r="AS12" s="35">
        <f t="shared" si="2"/>
        <v>0</v>
      </c>
      <c r="AT12" s="42"/>
      <c r="AU12" s="31"/>
      <c r="AV12" s="31"/>
      <c r="AW12" s="31"/>
      <c r="AX12" s="32">
        <v>0</v>
      </c>
      <c r="AY12" s="43">
        <v>0</v>
      </c>
      <c r="AZ12" s="28">
        <v>0</v>
      </c>
      <c r="BA12" s="29">
        <f t="shared" si="3"/>
        <v>0</v>
      </c>
      <c r="BB12" s="44"/>
      <c r="BC12" s="45"/>
      <c r="BD12" s="25"/>
      <c r="BE12" s="25"/>
      <c r="BF12" s="25"/>
      <c r="BG12" s="61">
        <v>0</v>
      </c>
      <c r="BH12" s="46">
        <v>0</v>
      </c>
      <c r="BI12" s="38">
        <v>0</v>
      </c>
      <c r="BJ12" s="22">
        <f t="shared" si="4"/>
        <v>0</v>
      </c>
      <c r="BK12" s="47"/>
      <c r="BL12" s="48"/>
      <c r="BM12" s="48"/>
      <c r="BN12" s="48"/>
      <c r="BO12" s="49" t="s">
        <v>9</v>
      </c>
      <c r="BP12" s="50">
        <f t="shared" si="7"/>
        <v>0</v>
      </c>
      <c r="BQ12" s="51">
        <f t="shared" si="8"/>
        <v>0</v>
      </c>
      <c r="BR12" s="52">
        <f t="shared" si="9"/>
        <v>0</v>
      </c>
      <c r="BS12" s="53">
        <f t="shared" si="10"/>
        <v>0</v>
      </c>
    </row>
    <row r="13" spans="1:72" x14ac:dyDescent="0.3">
      <c r="B13" s="18">
        <f t="shared" si="11"/>
        <v>11</v>
      </c>
      <c r="C13" s="19" t="s">
        <v>23</v>
      </c>
      <c r="D13" s="20">
        <v>5</v>
      </c>
      <c r="E13" s="56">
        <v>85</v>
      </c>
      <c r="F13" s="22">
        <f t="shared" si="5"/>
        <v>92.5</v>
      </c>
      <c r="G13" s="23">
        <v>5</v>
      </c>
      <c r="H13" s="24"/>
      <c r="I13" s="25"/>
      <c r="J13" s="25"/>
      <c r="K13" s="26" t="s">
        <v>7</v>
      </c>
      <c r="L13" s="20">
        <v>5</v>
      </c>
      <c r="M13" s="21">
        <v>90</v>
      </c>
      <c r="N13" s="22">
        <f t="shared" si="6"/>
        <v>95</v>
      </c>
      <c r="O13" s="27">
        <v>5</v>
      </c>
      <c r="P13" s="25"/>
      <c r="Q13" s="25"/>
      <c r="R13" s="25"/>
      <c r="S13" s="27">
        <v>5</v>
      </c>
      <c r="T13" s="58"/>
      <c r="U13" s="58"/>
      <c r="V13" s="36">
        <v>5</v>
      </c>
      <c r="W13" s="31"/>
      <c r="X13" s="31"/>
      <c r="Y13" s="31"/>
      <c r="Z13" s="32">
        <v>5</v>
      </c>
      <c r="AA13" s="33">
        <v>5</v>
      </c>
      <c r="AB13" s="34">
        <v>75</v>
      </c>
      <c r="AC13" s="22">
        <f t="shared" si="0"/>
        <v>87.5</v>
      </c>
      <c r="AD13" s="36">
        <v>5</v>
      </c>
      <c r="AE13" s="31"/>
      <c r="AF13" s="31"/>
      <c r="AG13" s="31"/>
      <c r="AH13" s="36">
        <v>4.8</v>
      </c>
      <c r="AI13" s="33">
        <v>5</v>
      </c>
      <c r="AJ13" s="38">
        <v>85</v>
      </c>
      <c r="AK13" s="35">
        <f t="shared" si="1"/>
        <v>92.5</v>
      </c>
      <c r="AL13" s="32">
        <v>5</v>
      </c>
      <c r="AM13" s="31"/>
      <c r="AN13" s="31"/>
      <c r="AO13" s="31"/>
      <c r="AP13" s="49"/>
      <c r="AQ13" s="40">
        <v>5</v>
      </c>
      <c r="AR13" s="41">
        <v>85</v>
      </c>
      <c r="AS13" s="35">
        <f t="shared" si="2"/>
        <v>92.5</v>
      </c>
      <c r="AT13" s="42"/>
      <c r="AU13" s="31"/>
      <c r="AV13" s="31"/>
      <c r="AW13" s="31"/>
      <c r="AX13" s="32">
        <v>5</v>
      </c>
      <c r="AY13" s="43">
        <v>0</v>
      </c>
      <c r="AZ13" s="28">
        <v>0</v>
      </c>
      <c r="BA13" s="29">
        <f t="shared" si="3"/>
        <v>0</v>
      </c>
      <c r="BB13" s="44"/>
      <c r="BC13" s="45"/>
      <c r="BD13" s="25"/>
      <c r="BE13" s="25"/>
      <c r="BF13" s="25"/>
      <c r="BG13" s="27">
        <v>4</v>
      </c>
      <c r="BH13" s="46">
        <v>5</v>
      </c>
      <c r="BI13" s="38">
        <v>90</v>
      </c>
      <c r="BJ13" s="22">
        <f t="shared" si="4"/>
        <v>95</v>
      </c>
      <c r="BK13" s="47"/>
      <c r="BL13" s="25"/>
      <c r="BM13" s="25"/>
      <c r="BN13" s="25"/>
      <c r="BO13" s="49"/>
      <c r="BP13" s="50">
        <f t="shared" si="7"/>
        <v>92.5</v>
      </c>
      <c r="BQ13" s="51">
        <f t="shared" si="8"/>
        <v>97.818181818181813</v>
      </c>
      <c r="BR13" s="52">
        <f t="shared" si="9"/>
        <v>94.178454545454542</v>
      </c>
      <c r="BS13" s="55">
        <f t="shared" si="10"/>
        <v>63.756590909090903</v>
      </c>
    </row>
    <row r="14" spans="1:72" x14ac:dyDescent="0.3">
      <c r="B14" s="18">
        <f t="shared" si="11"/>
        <v>12</v>
      </c>
      <c r="C14" s="19" t="s">
        <v>24</v>
      </c>
      <c r="D14" s="20">
        <v>5</v>
      </c>
      <c r="E14" s="56">
        <v>95</v>
      </c>
      <c r="F14" s="22">
        <f t="shared" si="5"/>
        <v>97.5</v>
      </c>
      <c r="G14" s="23">
        <v>5</v>
      </c>
      <c r="H14" s="24"/>
      <c r="I14" s="25"/>
      <c r="J14" s="25"/>
      <c r="K14" s="26" t="s">
        <v>7</v>
      </c>
      <c r="L14" s="20">
        <v>5</v>
      </c>
      <c r="M14" s="21">
        <v>90</v>
      </c>
      <c r="N14" s="22">
        <f t="shared" si="6"/>
        <v>95</v>
      </c>
      <c r="O14" s="27">
        <v>4</v>
      </c>
      <c r="P14" s="25"/>
      <c r="Q14" s="25"/>
      <c r="R14" s="25"/>
      <c r="S14" s="27">
        <v>4.5</v>
      </c>
      <c r="T14" s="44"/>
      <c r="U14" s="44"/>
      <c r="V14" s="32">
        <v>5</v>
      </c>
      <c r="W14" s="31"/>
      <c r="X14" s="31"/>
      <c r="Y14" s="31"/>
      <c r="Z14" s="32">
        <v>5</v>
      </c>
      <c r="AA14" s="33">
        <v>5</v>
      </c>
      <c r="AB14" s="34">
        <v>80</v>
      </c>
      <c r="AC14" s="22">
        <f t="shared" si="0"/>
        <v>90</v>
      </c>
      <c r="AD14" s="32">
        <v>5</v>
      </c>
      <c r="AE14" s="31"/>
      <c r="AF14" s="31"/>
      <c r="AG14" s="31"/>
      <c r="AH14" s="32">
        <v>5</v>
      </c>
      <c r="AI14" s="33">
        <v>5</v>
      </c>
      <c r="AJ14" s="38">
        <v>85</v>
      </c>
      <c r="AK14" s="35">
        <f t="shared" si="1"/>
        <v>92.5</v>
      </c>
      <c r="AL14" s="32">
        <v>4.5</v>
      </c>
      <c r="AM14" s="31"/>
      <c r="AN14" s="31"/>
      <c r="AO14" s="31"/>
      <c r="AP14" s="49"/>
      <c r="AQ14" s="40">
        <v>5</v>
      </c>
      <c r="AR14" s="41">
        <v>85</v>
      </c>
      <c r="AS14" s="35">
        <f t="shared" si="2"/>
        <v>92.5</v>
      </c>
      <c r="AT14" s="42"/>
      <c r="AU14" s="31"/>
      <c r="AV14" s="31"/>
      <c r="AW14" s="31"/>
      <c r="AX14" s="32">
        <v>3</v>
      </c>
      <c r="AY14" s="43">
        <v>0</v>
      </c>
      <c r="AZ14" s="28">
        <v>0</v>
      </c>
      <c r="BA14" s="29">
        <f t="shared" si="3"/>
        <v>0</v>
      </c>
      <c r="BB14" s="44"/>
      <c r="BC14" s="45"/>
      <c r="BD14" s="25"/>
      <c r="BE14" s="25"/>
      <c r="BF14" s="25"/>
      <c r="BG14" s="27">
        <v>4.5</v>
      </c>
      <c r="BH14" s="46">
        <v>5</v>
      </c>
      <c r="BI14" s="38">
        <v>90</v>
      </c>
      <c r="BJ14" s="22">
        <f t="shared" si="4"/>
        <v>95</v>
      </c>
      <c r="BK14" s="47"/>
      <c r="BL14" s="25"/>
      <c r="BM14" s="25"/>
      <c r="BN14" s="25"/>
      <c r="BO14" s="49"/>
      <c r="BP14" s="50">
        <f t="shared" si="7"/>
        <v>93.75</v>
      </c>
      <c r="BQ14" s="51">
        <f t="shared" si="8"/>
        <v>91.818181818181813</v>
      </c>
      <c r="BR14" s="52">
        <f>BP14*0.666+BQ14*0.333</f>
        <v>93.012954545454548</v>
      </c>
      <c r="BS14" s="53">
        <f t="shared" si="10"/>
        <v>62.165340909090901</v>
      </c>
    </row>
    <row r="15" spans="1:72" x14ac:dyDescent="0.3">
      <c r="B15" s="18">
        <f t="shared" si="11"/>
        <v>13</v>
      </c>
      <c r="C15" s="19" t="s">
        <v>25</v>
      </c>
      <c r="D15" s="25"/>
      <c r="E15" s="25"/>
      <c r="F15" s="25"/>
      <c r="G15" s="23" t="s">
        <v>7</v>
      </c>
      <c r="H15" s="56">
        <v>5</v>
      </c>
      <c r="I15" s="56">
        <v>60</v>
      </c>
      <c r="J15" s="56">
        <f t="shared" ref="J15:J25" si="12">AVERAGE(H15*100/5,I15)</f>
        <v>80</v>
      </c>
      <c r="K15" s="26"/>
      <c r="L15" s="25"/>
      <c r="M15" s="25"/>
      <c r="N15" s="25"/>
      <c r="O15" s="27">
        <v>4</v>
      </c>
      <c r="P15" s="56">
        <v>5</v>
      </c>
      <c r="Q15" s="56">
        <v>0</v>
      </c>
      <c r="R15" s="56">
        <f t="shared" ref="R15:R25" si="13">AVERAGE(P15*100/5,Q15)</f>
        <v>50</v>
      </c>
      <c r="S15" s="27"/>
      <c r="T15" s="62"/>
      <c r="U15" s="62"/>
      <c r="V15" s="32"/>
      <c r="W15" s="63">
        <v>0</v>
      </c>
      <c r="X15" s="63">
        <v>0</v>
      </c>
      <c r="Y15" s="63">
        <f t="shared" ref="Y15:Y25" si="14">AVERAGE(W15*100/5,X15)</f>
        <v>0</v>
      </c>
      <c r="Z15" s="32"/>
      <c r="AA15" s="48"/>
      <c r="AB15" s="48"/>
      <c r="AC15" s="48"/>
      <c r="AD15" s="32"/>
      <c r="AE15" s="64">
        <v>0</v>
      </c>
      <c r="AF15" s="64">
        <v>0</v>
      </c>
      <c r="AG15" s="63">
        <f t="shared" ref="AG15:AG25" si="15">AVERAGE(AE15*100/5,AF15)</f>
        <v>0</v>
      </c>
      <c r="AH15" s="32"/>
      <c r="AI15" s="31"/>
      <c r="AJ15" s="31"/>
      <c r="AK15" s="31"/>
      <c r="AL15" s="32"/>
      <c r="AM15" s="63">
        <v>0</v>
      </c>
      <c r="AN15" s="63" t="s">
        <v>9</v>
      </c>
      <c r="AO15" s="63">
        <f t="shared" ref="AO15:AO25" si="16">AVERAGE(AM15*100/5,AN15)</f>
        <v>0</v>
      </c>
      <c r="AP15" s="49"/>
      <c r="AQ15" s="31"/>
      <c r="AR15" s="31"/>
      <c r="AS15" s="31"/>
      <c r="AT15" s="42"/>
      <c r="AU15" s="63">
        <v>0</v>
      </c>
      <c r="AV15" s="63">
        <v>0</v>
      </c>
      <c r="AW15" s="65">
        <f t="shared" ref="AW15:AW25" si="17">AVERAGE(AU15*100/5,AV15)</f>
        <v>0</v>
      </c>
      <c r="AX15" s="32"/>
      <c r="AY15" s="25"/>
      <c r="AZ15" s="25"/>
      <c r="BA15" s="66"/>
      <c r="BB15" s="44"/>
      <c r="BC15" s="67"/>
      <c r="BD15" s="56">
        <v>5</v>
      </c>
      <c r="BE15" s="56">
        <v>0</v>
      </c>
      <c r="BF15" s="56">
        <f t="shared" ref="BF15:BF25" si="18">AVERAGE(BD15*100/5,BE15)</f>
        <v>50</v>
      </c>
      <c r="BG15" s="27"/>
      <c r="BH15" s="48"/>
      <c r="BI15" s="48"/>
      <c r="BJ15" s="48"/>
      <c r="BK15" s="47"/>
      <c r="BL15" s="68">
        <v>0</v>
      </c>
      <c r="BM15" s="49">
        <v>0</v>
      </c>
      <c r="BN15" s="69">
        <f t="shared" ref="BN15:BN25" si="19">AVERAGE(BL15*100/5,BM15)</f>
        <v>0</v>
      </c>
      <c r="BO15" s="49" t="s">
        <v>9</v>
      </c>
      <c r="BP15" s="50">
        <f>(J15+R15+Y15+AG15+AO15+AW15+BF15)/7</f>
        <v>25.714285714285715</v>
      </c>
      <c r="BQ15" s="51">
        <f t="shared" si="8"/>
        <v>16.363636363636363</v>
      </c>
      <c r="BR15" s="52">
        <f>BP15*0.666+BQ15*0.333</f>
        <v>22.574805194805197</v>
      </c>
      <c r="BS15" s="55">
        <f t="shared" si="10"/>
        <v>14.096103896103894</v>
      </c>
    </row>
    <row r="16" spans="1:72" x14ac:dyDescent="0.3">
      <c r="A16" t="s">
        <v>26</v>
      </c>
      <c r="B16" s="18">
        <f t="shared" si="11"/>
        <v>14</v>
      </c>
      <c r="C16" s="19" t="s">
        <v>27</v>
      </c>
      <c r="D16" s="25"/>
      <c r="E16" s="25"/>
      <c r="F16" s="25"/>
      <c r="G16" s="23" t="s">
        <v>7</v>
      </c>
      <c r="H16" s="56">
        <v>5</v>
      </c>
      <c r="I16" s="56">
        <v>80</v>
      </c>
      <c r="J16" s="22">
        <f t="shared" si="12"/>
        <v>90</v>
      </c>
      <c r="K16" s="26" t="s">
        <v>7</v>
      </c>
      <c r="L16" s="25"/>
      <c r="M16" s="25"/>
      <c r="N16" s="25"/>
      <c r="O16" s="27">
        <v>5</v>
      </c>
      <c r="P16" s="56">
        <v>4.8</v>
      </c>
      <c r="Q16" s="56">
        <v>95</v>
      </c>
      <c r="R16" s="22">
        <f t="shared" si="13"/>
        <v>95.5</v>
      </c>
      <c r="S16" s="27">
        <v>5</v>
      </c>
      <c r="T16" s="62"/>
      <c r="U16" s="62"/>
      <c r="V16" s="32">
        <v>5</v>
      </c>
      <c r="W16" s="63">
        <v>4</v>
      </c>
      <c r="X16" s="63">
        <v>80</v>
      </c>
      <c r="Y16" s="35">
        <f t="shared" si="14"/>
        <v>80</v>
      </c>
      <c r="Z16" s="32">
        <v>4.5</v>
      </c>
      <c r="AA16" s="48"/>
      <c r="AB16" s="48"/>
      <c r="AC16" s="48"/>
      <c r="AD16" s="32">
        <v>5</v>
      </c>
      <c r="AE16" s="64">
        <v>5</v>
      </c>
      <c r="AF16" s="64">
        <v>55</v>
      </c>
      <c r="AG16" s="35">
        <f t="shared" si="15"/>
        <v>77.5</v>
      </c>
      <c r="AH16" s="32">
        <v>5</v>
      </c>
      <c r="AI16" s="31"/>
      <c r="AJ16" s="31"/>
      <c r="AK16" s="31"/>
      <c r="AL16" s="32">
        <v>5</v>
      </c>
      <c r="AM16" s="63">
        <v>4.5</v>
      </c>
      <c r="AN16" s="63">
        <v>55</v>
      </c>
      <c r="AO16" s="35">
        <f t="shared" si="16"/>
        <v>72.5</v>
      </c>
      <c r="AP16" s="49"/>
      <c r="AQ16" s="31"/>
      <c r="AR16" s="31"/>
      <c r="AS16" s="31"/>
      <c r="AT16" s="42">
        <v>5</v>
      </c>
      <c r="AU16" s="63">
        <v>5</v>
      </c>
      <c r="AV16" s="63">
        <v>90</v>
      </c>
      <c r="AW16" s="35">
        <f t="shared" si="17"/>
        <v>95</v>
      </c>
      <c r="AX16" s="32">
        <v>5</v>
      </c>
      <c r="AY16" s="25"/>
      <c r="AZ16" s="25"/>
      <c r="BA16" s="66"/>
      <c r="BB16" s="44"/>
      <c r="BC16" s="67"/>
      <c r="BD16" s="56">
        <v>5</v>
      </c>
      <c r="BE16" s="56">
        <v>90</v>
      </c>
      <c r="BF16" s="22">
        <f t="shared" si="18"/>
        <v>95</v>
      </c>
      <c r="BG16" s="27">
        <v>5</v>
      </c>
      <c r="BH16" s="25"/>
      <c r="BI16" s="25"/>
      <c r="BJ16" s="25"/>
      <c r="BK16" s="47"/>
      <c r="BL16" s="68">
        <v>0</v>
      </c>
      <c r="BM16" s="49">
        <v>0</v>
      </c>
      <c r="BN16" s="70">
        <f t="shared" si="19"/>
        <v>0</v>
      </c>
      <c r="BO16" s="49"/>
      <c r="BP16" s="50">
        <f>(J16+R16+Y16+AG16+AO16+AW16+BF16)/7</f>
        <v>86.5</v>
      </c>
      <c r="BQ16" s="51">
        <f t="shared" si="8"/>
        <v>99.090909090909093</v>
      </c>
      <c r="BR16" s="52">
        <f>BP16*0.666+BQ16*0.333</f>
        <v>90.606272727272739</v>
      </c>
      <c r="BS16" s="55">
        <f t="shared" si="10"/>
        <v>62.172954545454544</v>
      </c>
    </row>
    <row r="17" spans="2:71" x14ac:dyDescent="0.3">
      <c r="B17" s="18">
        <f t="shared" si="11"/>
        <v>15</v>
      </c>
      <c r="C17" s="19" t="s">
        <v>28</v>
      </c>
      <c r="D17" s="25"/>
      <c r="E17" s="25"/>
      <c r="F17" s="25"/>
      <c r="G17" s="23" t="s">
        <v>7</v>
      </c>
      <c r="H17" s="56">
        <v>5</v>
      </c>
      <c r="I17" s="56">
        <v>95</v>
      </c>
      <c r="J17" s="22">
        <f t="shared" si="12"/>
        <v>97.5</v>
      </c>
      <c r="K17" s="26" t="s">
        <v>7</v>
      </c>
      <c r="L17" s="25"/>
      <c r="M17" s="25"/>
      <c r="N17" s="25"/>
      <c r="O17" s="27">
        <v>5</v>
      </c>
      <c r="P17" s="56">
        <v>5</v>
      </c>
      <c r="Q17" s="56">
        <v>80</v>
      </c>
      <c r="R17" s="22">
        <f t="shared" si="13"/>
        <v>90</v>
      </c>
      <c r="S17" s="71">
        <v>5</v>
      </c>
      <c r="T17" s="72"/>
      <c r="U17" s="73"/>
      <c r="V17" s="32">
        <v>5</v>
      </c>
      <c r="W17" s="63">
        <v>4.8</v>
      </c>
      <c r="X17" s="63">
        <v>95</v>
      </c>
      <c r="Y17" s="35">
        <f t="shared" si="14"/>
        <v>95.5</v>
      </c>
      <c r="Z17" s="32">
        <v>5</v>
      </c>
      <c r="AA17" s="48"/>
      <c r="AB17" s="48"/>
      <c r="AC17" s="48"/>
      <c r="AD17" s="32">
        <v>5</v>
      </c>
      <c r="AE17" s="64">
        <v>4.4000000000000004</v>
      </c>
      <c r="AF17" s="64">
        <v>85</v>
      </c>
      <c r="AG17" s="35">
        <f t="shared" si="15"/>
        <v>86.5</v>
      </c>
      <c r="AH17" s="32">
        <v>5</v>
      </c>
      <c r="AI17" s="31"/>
      <c r="AJ17" s="31"/>
      <c r="AK17" s="31"/>
      <c r="AL17" s="32">
        <v>5</v>
      </c>
      <c r="AM17" s="63">
        <v>5</v>
      </c>
      <c r="AN17" s="63">
        <v>85</v>
      </c>
      <c r="AO17" s="35">
        <f t="shared" si="16"/>
        <v>92.5</v>
      </c>
      <c r="AP17" s="49"/>
      <c r="AQ17" s="31"/>
      <c r="AR17" s="31"/>
      <c r="AS17" s="31"/>
      <c r="AT17" s="42">
        <v>0</v>
      </c>
      <c r="AU17" s="63">
        <v>5</v>
      </c>
      <c r="AV17" s="63">
        <v>95</v>
      </c>
      <c r="AW17" s="35">
        <f t="shared" si="17"/>
        <v>97.5</v>
      </c>
      <c r="AX17" s="32">
        <v>5</v>
      </c>
      <c r="AY17" s="25"/>
      <c r="AZ17" s="25"/>
      <c r="BA17" s="66"/>
      <c r="BB17" s="44"/>
      <c r="BC17" s="67"/>
      <c r="BD17" s="56">
        <v>5</v>
      </c>
      <c r="BE17" s="56">
        <v>95</v>
      </c>
      <c r="BF17" s="22">
        <f t="shared" si="18"/>
        <v>97.5</v>
      </c>
      <c r="BG17" s="27">
        <v>4</v>
      </c>
      <c r="BH17" s="48"/>
      <c r="BI17" s="48"/>
      <c r="BJ17" s="48"/>
      <c r="BK17" s="47"/>
      <c r="BL17" s="68">
        <v>0</v>
      </c>
      <c r="BM17" s="49">
        <v>0</v>
      </c>
      <c r="BN17" s="70">
        <f t="shared" si="19"/>
        <v>0</v>
      </c>
      <c r="BO17" s="49" t="s">
        <v>9</v>
      </c>
      <c r="BP17" s="50">
        <f t="shared" ref="BP17:BP25" si="20">(J17+R17+Y17+AG17+AO17+AW17+BF17)/7</f>
        <v>93.857142857142861</v>
      </c>
      <c r="BQ17" s="51">
        <f t="shared" si="8"/>
        <v>98.181818181818187</v>
      </c>
      <c r="BR17" s="52">
        <f t="shared" si="9"/>
        <v>95.203402597402601</v>
      </c>
      <c r="BS17" s="53">
        <f t="shared" si="10"/>
        <v>64.33305194805196</v>
      </c>
    </row>
    <row r="18" spans="2:71" x14ac:dyDescent="0.3">
      <c r="B18" s="18">
        <f t="shared" si="11"/>
        <v>16</v>
      </c>
      <c r="C18" s="19" t="s">
        <v>29</v>
      </c>
      <c r="D18" s="25"/>
      <c r="E18" s="25"/>
      <c r="F18" s="25"/>
      <c r="G18" s="23"/>
      <c r="H18" s="56">
        <v>5</v>
      </c>
      <c r="I18" s="56">
        <v>55</v>
      </c>
      <c r="J18" s="22">
        <f t="shared" si="12"/>
        <v>77.5</v>
      </c>
      <c r="K18" s="26"/>
      <c r="L18" s="25"/>
      <c r="M18" s="25"/>
      <c r="N18" s="25"/>
      <c r="O18" s="27"/>
      <c r="P18" s="56">
        <v>5</v>
      </c>
      <c r="Q18" s="56">
        <v>0</v>
      </c>
      <c r="R18" s="22">
        <f t="shared" si="13"/>
        <v>50</v>
      </c>
      <c r="S18" s="71"/>
      <c r="T18" s="72"/>
      <c r="U18" s="73"/>
      <c r="V18" s="32">
        <v>0</v>
      </c>
      <c r="W18" s="63">
        <v>5</v>
      </c>
      <c r="X18" s="63">
        <v>0</v>
      </c>
      <c r="Y18" s="35">
        <f t="shared" si="14"/>
        <v>50</v>
      </c>
      <c r="Z18" s="32"/>
      <c r="AA18" s="48"/>
      <c r="AB18" s="48"/>
      <c r="AC18" s="48"/>
      <c r="AD18" s="32"/>
      <c r="AE18" s="64">
        <v>4</v>
      </c>
      <c r="AF18" s="64">
        <v>0</v>
      </c>
      <c r="AG18" s="35">
        <f t="shared" si="15"/>
        <v>40</v>
      </c>
      <c r="AH18" s="32">
        <v>0</v>
      </c>
      <c r="AI18" s="31"/>
      <c r="AJ18" s="31"/>
      <c r="AK18" s="31"/>
      <c r="AL18" s="32">
        <v>0</v>
      </c>
      <c r="AM18" s="63">
        <v>3</v>
      </c>
      <c r="AN18" s="63">
        <v>0</v>
      </c>
      <c r="AO18" s="35">
        <f t="shared" si="16"/>
        <v>30</v>
      </c>
      <c r="AP18" s="49" t="s">
        <v>9</v>
      </c>
      <c r="AQ18" s="31"/>
      <c r="AR18" s="31"/>
      <c r="AS18" s="31"/>
      <c r="AT18" s="42"/>
      <c r="AU18" s="63">
        <v>5</v>
      </c>
      <c r="AV18" s="63">
        <v>65</v>
      </c>
      <c r="AW18" s="35">
        <f t="shared" si="17"/>
        <v>82.5</v>
      </c>
      <c r="AX18" s="32">
        <v>0</v>
      </c>
      <c r="AY18" s="25"/>
      <c r="AZ18" s="25"/>
      <c r="BA18" s="66"/>
      <c r="BB18" s="44"/>
      <c r="BC18" s="67"/>
      <c r="BD18" s="56">
        <v>0</v>
      </c>
      <c r="BE18" s="56">
        <v>65</v>
      </c>
      <c r="BF18" s="22">
        <f t="shared" si="18"/>
        <v>32.5</v>
      </c>
      <c r="BG18" s="27"/>
      <c r="BH18" s="25"/>
      <c r="BI18" s="25"/>
      <c r="BJ18" s="25"/>
      <c r="BK18" s="47"/>
      <c r="BL18" s="68">
        <v>0</v>
      </c>
      <c r="BM18" s="49">
        <v>0</v>
      </c>
      <c r="BN18" s="70">
        <f t="shared" si="19"/>
        <v>0</v>
      </c>
      <c r="BO18" s="49"/>
      <c r="BP18" s="50">
        <f t="shared" si="20"/>
        <v>51.785714285714285</v>
      </c>
      <c r="BQ18" s="51">
        <f t="shared" si="8"/>
        <v>0</v>
      </c>
      <c r="BR18" s="52">
        <f t="shared" si="9"/>
        <v>34.489285714285714</v>
      </c>
      <c r="BS18" s="53">
        <f t="shared" si="10"/>
        <v>17.348214285714285</v>
      </c>
    </row>
    <row r="19" spans="2:71" x14ac:dyDescent="0.3">
      <c r="B19" s="18">
        <f t="shared" si="11"/>
        <v>17</v>
      </c>
      <c r="C19" s="19" t="s">
        <v>30</v>
      </c>
      <c r="D19" s="25"/>
      <c r="E19" s="25"/>
      <c r="F19" s="25"/>
      <c r="G19" s="23" t="s">
        <v>7</v>
      </c>
      <c r="H19" s="56">
        <v>5</v>
      </c>
      <c r="I19" s="56">
        <v>95</v>
      </c>
      <c r="J19" s="22">
        <f t="shared" si="12"/>
        <v>97.5</v>
      </c>
      <c r="K19" s="26" t="s">
        <v>7</v>
      </c>
      <c r="L19" s="25"/>
      <c r="M19" s="25"/>
      <c r="N19" s="25"/>
      <c r="O19" s="27">
        <v>5</v>
      </c>
      <c r="P19" s="56">
        <v>5</v>
      </c>
      <c r="Q19" s="56">
        <v>85</v>
      </c>
      <c r="R19" s="22">
        <f t="shared" si="13"/>
        <v>92.5</v>
      </c>
      <c r="S19" s="71">
        <v>3</v>
      </c>
      <c r="T19" s="72"/>
      <c r="U19" s="73"/>
      <c r="V19" s="32">
        <v>3</v>
      </c>
      <c r="W19" s="63">
        <v>4</v>
      </c>
      <c r="X19" s="63">
        <v>80</v>
      </c>
      <c r="Y19" s="35">
        <f t="shared" si="14"/>
        <v>80</v>
      </c>
      <c r="Z19" s="32">
        <v>4</v>
      </c>
      <c r="AA19" s="48"/>
      <c r="AB19" s="48"/>
      <c r="AC19" s="48"/>
      <c r="AD19" s="32">
        <v>5</v>
      </c>
      <c r="AE19" s="64">
        <v>4.5</v>
      </c>
      <c r="AF19" s="64">
        <v>85</v>
      </c>
      <c r="AG19" s="35">
        <f t="shared" si="15"/>
        <v>87.5</v>
      </c>
      <c r="AH19" s="32">
        <v>5</v>
      </c>
      <c r="AI19" s="31"/>
      <c r="AJ19" s="31"/>
      <c r="AK19" s="31"/>
      <c r="AL19" s="32"/>
      <c r="AM19" s="63">
        <v>5</v>
      </c>
      <c r="AN19" s="63">
        <v>85</v>
      </c>
      <c r="AO19" s="35">
        <f t="shared" si="16"/>
        <v>92.5</v>
      </c>
      <c r="AP19" s="49"/>
      <c r="AQ19" s="31"/>
      <c r="AR19" s="31"/>
      <c r="AS19" s="31"/>
      <c r="AT19" s="42"/>
      <c r="AU19" s="63">
        <v>0</v>
      </c>
      <c r="AV19" s="63">
        <v>90</v>
      </c>
      <c r="AW19" s="35">
        <f t="shared" si="17"/>
        <v>45</v>
      </c>
      <c r="AX19" s="32"/>
      <c r="AY19" s="25"/>
      <c r="AZ19" s="25"/>
      <c r="BA19" s="66"/>
      <c r="BB19" s="44"/>
      <c r="BC19" s="67"/>
      <c r="BD19" s="56">
        <v>5</v>
      </c>
      <c r="BE19" s="56">
        <v>90</v>
      </c>
      <c r="BF19" s="22">
        <f t="shared" si="18"/>
        <v>95</v>
      </c>
      <c r="BG19" s="27">
        <v>3</v>
      </c>
      <c r="BH19" s="48"/>
      <c r="BI19" s="25"/>
      <c r="BJ19" s="25"/>
      <c r="BK19" s="47"/>
      <c r="BL19" s="68">
        <v>0</v>
      </c>
      <c r="BM19" s="49">
        <v>0</v>
      </c>
      <c r="BN19" s="70">
        <f t="shared" si="19"/>
        <v>0</v>
      </c>
      <c r="BO19" s="49"/>
      <c r="BP19" s="50">
        <f t="shared" si="20"/>
        <v>84.285714285714292</v>
      </c>
      <c r="BQ19" s="51">
        <f t="shared" si="8"/>
        <v>69.090909090909093</v>
      </c>
      <c r="BR19" s="52">
        <f t="shared" si="9"/>
        <v>79.141558441558459</v>
      </c>
      <c r="BS19" s="55">
        <f t="shared" si="10"/>
        <v>51.381168831168836</v>
      </c>
    </row>
    <row r="20" spans="2:71" x14ac:dyDescent="0.3">
      <c r="B20" s="18">
        <f t="shared" si="11"/>
        <v>18</v>
      </c>
      <c r="C20" s="19" t="s">
        <v>31</v>
      </c>
      <c r="D20" s="25"/>
      <c r="E20" s="25"/>
      <c r="F20" s="25"/>
      <c r="G20" s="23"/>
      <c r="H20" s="56">
        <v>5</v>
      </c>
      <c r="I20" s="56">
        <v>75</v>
      </c>
      <c r="J20" s="22">
        <f t="shared" si="12"/>
        <v>87.5</v>
      </c>
      <c r="K20" s="26" t="s">
        <v>7</v>
      </c>
      <c r="L20" s="25"/>
      <c r="M20" s="25"/>
      <c r="N20" s="25"/>
      <c r="O20" s="27">
        <v>3</v>
      </c>
      <c r="P20" s="56">
        <v>4</v>
      </c>
      <c r="Q20" s="56">
        <v>75</v>
      </c>
      <c r="R20" s="22">
        <f t="shared" si="13"/>
        <v>77.5</v>
      </c>
      <c r="S20" s="71">
        <v>4</v>
      </c>
      <c r="T20" s="72"/>
      <c r="U20" s="73"/>
      <c r="V20" s="32">
        <v>3</v>
      </c>
      <c r="W20" s="63">
        <v>3.5</v>
      </c>
      <c r="X20" s="63">
        <v>80</v>
      </c>
      <c r="Y20" s="35">
        <f t="shared" si="14"/>
        <v>75</v>
      </c>
      <c r="Z20" s="32"/>
      <c r="AA20" s="48"/>
      <c r="AB20" s="48"/>
      <c r="AC20" s="48"/>
      <c r="AD20" s="32">
        <v>5</v>
      </c>
      <c r="AE20" s="64">
        <v>4</v>
      </c>
      <c r="AF20" s="64">
        <v>65</v>
      </c>
      <c r="AG20" s="35">
        <f t="shared" si="15"/>
        <v>72.5</v>
      </c>
      <c r="AH20" s="32">
        <v>5</v>
      </c>
      <c r="AI20" s="31"/>
      <c r="AJ20" s="31"/>
      <c r="AK20" s="31"/>
      <c r="AL20" s="32">
        <v>4</v>
      </c>
      <c r="AM20" s="63">
        <v>3</v>
      </c>
      <c r="AN20" s="63">
        <v>65</v>
      </c>
      <c r="AO20" s="35">
        <f t="shared" si="16"/>
        <v>62.5</v>
      </c>
      <c r="AP20" s="49"/>
      <c r="AQ20" s="31"/>
      <c r="AR20" s="31"/>
      <c r="AS20" s="31"/>
      <c r="AT20" s="42">
        <v>0</v>
      </c>
      <c r="AU20" s="63">
        <v>5</v>
      </c>
      <c r="AV20" s="63">
        <v>100</v>
      </c>
      <c r="AW20" s="35">
        <f t="shared" si="17"/>
        <v>100</v>
      </c>
      <c r="AX20" s="32">
        <v>0</v>
      </c>
      <c r="AY20" s="25"/>
      <c r="AZ20" s="25"/>
      <c r="BA20" s="66"/>
      <c r="BB20" s="44"/>
      <c r="BC20" s="67"/>
      <c r="BD20" s="56">
        <v>5</v>
      </c>
      <c r="BE20" s="56">
        <v>100</v>
      </c>
      <c r="BF20" s="22">
        <f t="shared" si="18"/>
        <v>100</v>
      </c>
      <c r="BG20" s="27"/>
      <c r="BH20" s="48"/>
      <c r="BI20" s="25"/>
      <c r="BJ20" s="25"/>
      <c r="BK20" s="47"/>
      <c r="BL20" s="68">
        <v>0</v>
      </c>
      <c r="BM20" s="49">
        <v>0</v>
      </c>
      <c r="BN20" s="70">
        <f t="shared" si="19"/>
        <v>0</v>
      </c>
      <c r="BO20" s="49"/>
      <c r="BP20" s="50">
        <f t="shared" si="20"/>
        <v>82.142857142857139</v>
      </c>
      <c r="BQ20" s="51">
        <f t="shared" si="8"/>
        <v>52.727272727272727</v>
      </c>
      <c r="BR20" s="52">
        <f t="shared" si="9"/>
        <v>72.265324675324678</v>
      </c>
      <c r="BS20" s="55">
        <f t="shared" si="10"/>
        <v>45.18149350649351</v>
      </c>
    </row>
    <row r="21" spans="2:71" ht="17.25" customHeight="1" x14ac:dyDescent="0.3">
      <c r="B21" s="18">
        <f t="shared" si="11"/>
        <v>19</v>
      </c>
      <c r="C21" s="19" t="s">
        <v>32</v>
      </c>
      <c r="D21" s="25"/>
      <c r="E21" s="25"/>
      <c r="F21" s="25"/>
      <c r="G21" s="23">
        <v>5</v>
      </c>
      <c r="H21" s="56">
        <v>5</v>
      </c>
      <c r="I21" s="56">
        <v>0</v>
      </c>
      <c r="J21" s="22">
        <f t="shared" si="12"/>
        <v>50</v>
      </c>
      <c r="K21" s="26" t="s">
        <v>7</v>
      </c>
      <c r="L21" s="25"/>
      <c r="M21" s="25"/>
      <c r="N21" s="25"/>
      <c r="O21" s="27">
        <v>5</v>
      </c>
      <c r="P21" s="56">
        <v>5</v>
      </c>
      <c r="Q21" s="56">
        <v>0</v>
      </c>
      <c r="R21" s="22">
        <f t="shared" si="13"/>
        <v>50</v>
      </c>
      <c r="S21" s="71">
        <v>5</v>
      </c>
      <c r="T21" s="72"/>
      <c r="U21" s="73"/>
      <c r="V21" s="32">
        <v>5</v>
      </c>
      <c r="W21" s="63">
        <v>5</v>
      </c>
      <c r="X21" s="63">
        <v>0</v>
      </c>
      <c r="Y21" s="35">
        <f t="shared" si="14"/>
        <v>50</v>
      </c>
      <c r="Z21" s="32"/>
      <c r="AA21" s="48"/>
      <c r="AB21" s="48"/>
      <c r="AC21" s="48"/>
      <c r="AD21" s="32"/>
      <c r="AE21" s="64">
        <v>5</v>
      </c>
      <c r="AF21" s="64">
        <v>0</v>
      </c>
      <c r="AG21" s="35">
        <f t="shared" si="15"/>
        <v>50</v>
      </c>
      <c r="AH21" s="32"/>
      <c r="AI21" s="31"/>
      <c r="AJ21" s="31"/>
      <c r="AK21" s="31"/>
      <c r="AL21" s="32"/>
      <c r="AM21" s="63">
        <v>3</v>
      </c>
      <c r="AN21" s="63">
        <v>0</v>
      </c>
      <c r="AO21" s="35">
        <f t="shared" si="16"/>
        <v>30</v>
      </c>
      <c r="AP21" s="49"/>
      <c r="AQ21" s="31"/>
      <c r="AR21" s="31"/>
      <c r="AS21" s="31"/>
      <c r="AT21" s="42"/>
      <c r="AU21" s="63">
        <v>5</v>
      </c>
      <c r="AV21" s="63">
        <v>0</v>
      </c>
      <c r="AW21" s="35">
        <f t="shared" si="17"/>
        <v>50</v>
      </c>
      <c r="AX21" s="32"/>
      <c r="AY21" s="25"/>
      <c r="AZ21" s="25"/>
      <c r="BA21" s="66"/>
      <c r="BB21" s="44"/>
      <c r="BC21" s="67"/>
      <c r="BD21" s="56">
        <v>0</v>
      </c>
      <c r="BE21" s="56">
        <v>0</v>
      </c>
      <c r="BF21" s="22">
        <f t="shared" si="18"/>
        <v>0</v>
      </c>
      <c r="BG21" s="27">
        <v>4</v>
      </c>
      <c r="BH21" s="48"/>
      <c r="BI21" s="48"/>
      <c r="BJ21" s="48"/>
      <c r="BK21" s="47"/>
      <c r="BL21" s="68">
        <v>0</v>
      </c>
      <c r="BM21" s="49">
        <v>0</v>
      </c>
      <c r="BN21" s="70">
        <f t="shared" si="19"/>
        <v>0</v>
      </c>
      <c r="BO21" s="49"/>
      <c r="BP21" s="50">
        <f t="shared" si="20"/>
        <v>40</v>
      </c>
      <c r="BQ21" s="51">
        <f t="shared" si="8"/>
        <v>52.727272727272727</v>
      </c>
      <c r="BR21" s="52">
        <f t="shared" si="9"/>
        <v>44.198181818181823</v>
      </c>
      <c r="BS21" s="53">
        <f t="shared" si="10"/>
        <v>31.063636363636363</v>
      </c>
    </row>
    <row r="22" spans="2:71" x14ac:dyDescent="0.3">
      <c r="B22" s="18">
        <f t="shared" si="11"/>
        <v>20</v>
      </c>
      <c r="C22" s="19" t="s">
        <v>33</v>
      </c>
      <c r="D22" s="25"/>
      <c r="E22" s="25"/>
      <c r="F22" s="25"/>
      <c r="G22" s="23" t="s">
        <v>7</v>
      </c>
      <c r="H22" s="56">
        <v>5</v>
      </c>
      <c r="I22" s="56">
        <v>70</v>
      </c>
      <c r="J22" s="22">
        <f t="shared" si="12"/>
        <v>85</v>
      </c>
      <c r="K22" s="26"/>
      <c r="L22" s="25"/>
      <c r="M22" s="25"/>
      <c r="N22" s="25"/>
      <c r="O22" s="27">
        <v>5</v>
      </c>
      <c r="P22" s="56">
        <v>2</v>
      </c>
      <c r="Q22" s="56">
        <v>55</v>
      </c>
      <c r="R22" s="22">
        <f t="shared" si="13"/>
        <v>47.5</v>
      </c>
      <c r="S22" s="71"/>
      <c r="T22" s="72"/>
      <c r="U22" s="73"/>
      <c r="V22" s="32"/>
      <c r="W22" s="63">
        <v>3</v>
      </c>
      <c r="X22" s="63">
        <v>20</v>
      </c>
      <c r="Y22" s="35">
        <f t="shared" si="14"/>
        <v>40</v>
      </c>
      <c r="Z22" s="32"/>
      <c r="AA22" s="48"/>
      <c r="AB22" s="48"/>
      <c r="AC22" s="48"/>
      <c r="AD22" s="32"/>
      <c r="AE22" s="64">
        <v>4</v>
      </c>
      <c r="AF22" s="64">
        <v>0</v>
      </c>
      <c r="AG22" s="35">
        <f t="shared" si="15"/>
        <v>40</v>
      </c>
      <c r="AH22" s="32"/>
      <c r="AI22" s="31"/>
      <c r="AJ22" s="31"/>
      <c r="AK22" s="31"/>
      <c r="AL22" s="32">
        <v>0</v>
      </c>
      <c r="AM22" s="63">
        <v>3</v>
      </c>
      <c r="AN22" s="63">
        <v>0</v>
      </c>
      <c r="AO22" s="35">
        <f t="shared" si="16"/>
        <v>30</v>
      </c>
      <c r="AP22" s="49" t="s">
        <v>9</v>
      </c>
      <c r="AQ22" s="31"/>
      <c r="AR22" s="31"/>
      <c r="AS22" s="31"/>
      <c r="AT22" s="42"/>
      <c r="AU22" s="63">
        <v>5</v>
      </c>
      <c r="AV22" s="63">
        <v>50</v>
      </c>
      <c r="AW22" s="35">
        <f t="shared" si="17"/>
        <v>75</v>
      </c>
      <c r="AX22" s="32"/>
      <c r="AY22" s="25"/>
      <c r="AZ22" s="25"/>
      <c r="BA22" s="66"/>
      <c r="BB22" s="44"/>
      <c r="BC22" s="67"/>
      <c r="BD22" s="56">
        <v>5</v>
      </c>
      <c r="BE22" s="56">
        <v>50</v>
      </c>
      <c r="BF22" s="22">
        <f t="shared" si="18"/>
        <v>75</v>
      </c>
      <c r="BG22" s="27">
        <v>0</v>
      </c>
      <c r="BH22" s="48"/>
      <c r="BI22" s="25"/>
      <c r="BJ22" s="25"/>
      <c r="BK22" s="47"/>
      <c r="BL22" s="68">
        <v>0</v>
      </c>
      <c r="BM22" s="49">
        <v>0</v>
      </c>
      <c r="BN22" s="70">
        <f t="shared" si="19"/>
        <v>0</v>
      </c>
      <c r="BO22" s="49"/>
      <c r="BP22" s="50">
        <f t="shared" si="20"/>
        <v>56.071428571428569</v>
      </c>
      <c r="BQ22" s="51">
        <f t="shared" si="8"/>
        <v>18.18181818181818</v>
      </c>
      <c r="BR22" s="52">
        <f t="shared" si="9"/>
        <v>43.398116883116884</v>
      </c>
      <c r="BS22" s="55">
        <f t="shared" si="10"/>
        <v>24.874837662337661</v>
      </c>
    </row>
    <row r="23" spans="2:71" ht="16.5" customHeight="1" x14ac:dyDescent="0.3">
      <c r="B23" s="18">
        <f t="shared" si="11"/>
        <v>21</v>
      </c>
      <c r="C23" s="19" t="s">
        <v>34</v>
      </c>
      <c r="D23" s="25"/>
      <c r="E23" s="25"/>
      <c r="F23" s="25"/>
      <c r="G23" s="23"/>
      <c r="H23" s="56">
        <v>5</v>
      </c>
      <c r="I23" s="56">
        <v>85</v>
      </c>
      <c r="J23" s="22">
        <f t="shared" si="12"/>
        <v>92.5</v>
      </c>
      <c r="K23" s="26"/>
      <c r="L23" s="25"/>
      <c r="M23" s="25"/>
      <c r="N23" s="25"/>
      <c r="O23" s="27"/>
      <c r="P23" s="56">
        <v>5</v>
      </c>
      <c r="Q23" s="56">
        <v>75</v>
      </c>
      <c r="R23" s="22">
        <f t="shared" si="13"/>
        <v>87.5</v>
      </c>
      <c r="S23" s="71"/>
      <c r="T23" s="72"/>
      <c r="U23" s="73"/>
      <c r="V23" s="32"/>
      <c r="W23" s="63">
        <v>3</v>
      </c>
      <c r="X23" s="63">
        <v>75</v>
      </c>
      <c r="Y23" s="35">
        <f t="shared" si="14"/>
        <v>67.5</v>
      </c>
      <c r="Z23" s="32"/>
      <c r="AA23" s="48"/>
      <c r="AB23" s="48"/>
      <c r="AC23" s="48"/>
      <c r="AD23" s="32">
        <v>0</v>
      </c>
      <c r="AE23" s="64">
        <v>5</v>
      </c>
      <c r="AF23" s="64">
        <v>85</v>
      </c>
      <c r="AG23" s="35">
        <f t="shared" si="15"/>
        <v>92.5</v>
      </c>
      <c r="AH23" s="32"/>
      <c r="AI23" s="31"/>
      <c r="AJ23" s="31"/>
      <c r="AK23" s="31"/>
      <c r="AL23" s="32"/>
      <c r="AM23" s="63">
        <v>0</v>
      </c>
      <c r="AN23" s="63">
        <v>85</v>
      </c>
      <c r="AO23" s="35">
        <f t="shared" si="16"/>
        <v>42.5</v>
      </c>
      <c r="AP23" s="49"/>
      <c r="AQ23" s="31"/>
      <c r="AR23" s="31"/>
      <c r="AS23" s="31"/>
      <c r="AT23" s="42">
        <v>0</v>
      </c>
      <c r="AU23" s="63">
        <v>0</v>
      </c>
      <c r="AV23" s="63">
        <v>80</v>
      </c>
      <c r="AW23" s="35">
        <f t="shared" si="17"/>
        <v>40</v>
      </c>
      <c r="AX23" s="32"/>
      <c r="AY23" s="25"/>
      <c r="AZ23" s="25"/>
      <c r="BA23" s="66"/>
      <c r="BB23" s="44"/>
      <c r="BC23" s="67"/>
      <c r="BD23" s="56">
        <v>0</v>
      </c>
      <c r="BE23" s="56">
        <v>80</v>
      </c>
      <c r="BF23" s="22">
        <f t="shared" si="18"/>
        <v>40</v>
      </c>
      <c r="BG23" s="27">
        <v>0</v>
      </c>
      <c r="BH23" s="48"/>
      <c r="BI23" s="25"/>
      <c r="BJ23" s="25"/>
      <c r="BK23" s="47"/>
      <c r="BL23" s="68">
        <v>0</v>
      </c>
      <c r="BM23" s="49">
        <v>0</v>
      </c>
      <c r="BN23" s="70">
        <f t="shared" si="19"/>
        <v>0</v>
      </c>
      <c r="BO23" s="49"/>
      <c r="BP23" s="50">
        <f t="shared" si="20"/>
        <v>66.071428571428569</v>
      </c>
      <c r="BQ23" s="51">
        <f t="shared" si="8"/>
        <v>0</v>
      </c>
      <c r="BR23" s="52">
        <f t="shared" si="9"/>
        <v>44.003571428571426</v>
      </c>
      <c r="BS23" s="53">
        <f t="shared" si="10"/>
        <v>22.133928571428569</v>
      </c>
    </row>
    <row r="24" spans="2:71" x14ac:dyDescent="0.3">
      <c r="B24" s="18">
        <f t="shared" si="11"/>
        <v>22</v>
      </c>
      <c r="C24" s="19" t="s">
        <v>35</v>
      </c>
      <c r="D24" s="25"/>
      <c r="E24" s="25"/>
      <c r="F24" s="25"/>
      <c r="G24" s="23" t="s">
        <v>7</v>
      </c>
      <c r="H24" s="56">
        <v>4</v>
      </c>
      <c r="I24" s="56">
        <v>90</v>
      </c>
      <c r="J24" s="22">
        <f t="shared" si="12"/>
        <v>85</v>
      </c>
      <c r="K24" s="26" t="s">
        <v>18</v>
      </c>
      <c r="L24" s="25"/>
      <c r="M24" s="25"/>
      <c r="N24" s="25"/>
      <c r="O24" s="27">
        <v>5</v>
      </c>
      <c r="P24" s="56">
        <v>4</v>
      </c>
      <c r="Q24" s="56">
        <v>75</v>
      </c>
      <c r="R24" s="22">
        <f t="shared" si="13"/>
        <v>77.5</v>
      </c>
      <c r="S24" s="71">
        <v>4</v>
      </c>
      <c r="T24" s="72"/>
      <c r="U24" s="73"/>
      <c r="V24" s="32"/>
      <c r="W24" s="63">
        <v>5</v>
      </c>
      <c r="X24" s="63">
        <v>90</v>
      </c>
      <c r="Y24" s="35">
        <f t="shared" si="14"/>
        <v>95</v>
      </c>
      <c r="Z24" s="32">
        <v>4</v>
      </c>
      <c r="AA24" s="48"/>
      <c r="AB24" s="31"/>
      <c r="AC24" s="31"/>
      <c r="AD24" s="32">
        <v>5</v>
      </c>
      <c r="AE24" s="64">
        <v>4</v>
      </c>
      <c r="AF24" s="64">
        <v>80</v>
      </c>
      <c r="AG24" s="35">
        <f t="shared" si="15"/>
        <v>80</v>
      </c>
      <c r="AH24" s="32">
        <v>5</v>
      </c>
      <c r="AI24" s="31"/>
      <c r="AJ24" s="31"/>
      <c r="AK24" s="31"/>
      <c r="AL24" s="32">
        <v>4.8</v>
      </c>
      <c r="AM24" s="63">
        <v>4.5</v>
      </c>
      <c r="AN24" s="63">
        <v>80</v>
      </c>
      <c r="AO24" s="35">
        <f t="shared" si="16"/>
        <v>85</v>
      </c>
      <c r="AP24" s="49"/>
      <c r="AQ24" s="31"/>
      <c r="AR24" s="31"/>
      <c r="AS24" s="31"/>
      <c r="AT24" s="42"/>
      <c r="AU24" s="63">
        <v>5</v>
      </c>
      <c r="AV24" s="63">
        <v>100</v>
      </c>
      <c r="AW24" s="35">
        <f t="shared" si="17"/>
        <v>100</v>
      </c>
      <c r="AX24" s="32"/>
      <c r="AY24" s="25"/>
      <c r="AZ24" s="25"/>
      <c r="BA24" s="66"/>
      <c r="BB24" s="44"/>
      <c r="BC24" s="67"/>
      <c r="BD24" s="56">
        <v>5</v>
      </c>
      <c r="BE24" s="56">
        <v>100</v>
      </c>
      <c r="BF24" s="22">
        <f t="shared" si="18"/>
        <v>100</v>
      </c>
      <c r="BG24" s="27">
        <v>5</v>
      </c>
      <c r="BH24" s="48"/>
      <c r="BI24" s="48"/>
      <c r="BJ24" s="48"/>
      <c r="BK24" s="47"/>
      <c r="BL24" s="68">
        <v>0</v>
      </c>
      <c r="BM24" s="49">
        <v>0</v>
      </c>
      <c r="BN24" s="70">
        <f t="shared" si="19"/>
        <v>0</v>
      </c>
      <c r="BO24" s="49"/>
      <c r="BP24" s="50">
        <f t="shared" si="20"/>
        <v>88.928571428571431</v>
      </c>
      <c r="BQ24" s="51">
        <f t="shared" si="8"/>
        <v>76</v>
      </c>
      <c r="BR24" s="52">
        <f t="shared" si="9"/>
        <v>84.534428571428577</v>
      </c>
      <c r="BS24" s="55">
        <f t="shared" si="10"/>
        <v>55.251071428571436</v>
      </c>
    </row>
    <row r="25" spans="2:71" ht="19.5" thickBot="1" x14ac:dyDescent="0.35">
      <c r="B25" s="18">
        <f t="shared" si="11"/>
        <v>23</v>
      </c>
      <c r="C25" s="19" t="s">
        <v>36</v>
      </c>
      <c r="D25" s="25"/>
      <c r="E25" s="25"/>
      <c r="F25" s="25"/>
      <c r="G25" s="23" t="s">
        <v>7</v>
      </c>
      <c r="H25" s="56">
        <v>5</v>
      </c>
      <c r="I25" s="56">
        <v>90</v>
      </c>
      <c r="J25" s="22">
        <f t="shared" si="12"/>
        <v>95</v>
      </c>
      <c r="K25" s="26" t="s">
        <v>7</v>
      </c>
      <c r="L25" s="25"/>
      <c r="M25" s="25"/>
      <c r="N25" s="25"/>
      <c r="O25" s="61">
        <v>5</v>
      </c>
      <c r="P25" s="56">
        <v>5</v>
      </c>
      <c r="Q25" s="56">
        <v>95</v>
      </c>
      <c r="R25" s="22">
        <f t="shared" si="13"/>
        <v>97.5</v>
      </c>
      <c r="S25" s="74">
        <v>5</v>
      </c>
      <c r="T25" s="72"/>
      <c r="U25" s="75"/>
      <c r="V25" s="60"/>
      <c r="W25" s="63">
        <v>5</v>
      </c>
      <c r="X25" s="63">
        <v>70</v>
      </c>
      <c r="Y25" s="35">
        <f t="shared" si="14"/>
        <v>85</v>
      </c>
      <c r="Z25" s="60">
        <v>4.8</v>
      </c>
      <c r="AA25" s="48"/>
      <c r="AB25" s="48"/>
      <c r="AC25" s="48"/>
      <c r="AD25" s="60">
        <v>5</v>
      </c>
      <c r="AE25" s="64">
        <v>5</v>
      </c>
      <c r="AF25" s="64">
        <v>80</v>
      </c>
      <c r="AG25" s="35">
        <f t="shared" si="15"/>
        <v>90</v>
      </c>
      <c r="AH25" s="60">
        <v>5</v>
      </c>
      <c r="AI25" s="31"/>
      <c r="AJ25" s="31"/>
      <c r="AK25" s="31"/>
      <c r="AL25" s="60">
        <v>5</v>
      </c>
      <c r="AM25" s="63">
        <v>5</v>
      </c>
      <c r="AN25" s="63">
        <v>80</v>
      </c>
      <c r="AO25" s="35">
        <f t="shared" si="16"/>
        <v>90</v>
      </c>
      <c r="AP25" s="76"/>
      <c r="AQ25" s="31"/>
      <c r="AR25" s="31"/>
      <c r="AS25" s="31"/>
      <c r="AT25" s="77"/>
      <c r="AU25" s="63">
        <v>0</v>
      </c>
      <c r="AV25" s="63">
        <v>95</v>
      </c>
      <c r="AW25" s="35">
        <f t="shared" si="17"/>
        <v>47.5</v>
      </c>
      <c r="AX25" s="32">
        <v>5</v>
      </c>
      <c r="AY25" s="78"/>
      <c r="AZ25" s="78"/>
      <c r="BA25" s="79"/>
      <c r="BB25" s="58"/>
      <c r="BC25" s="67"/>
      <c r="BD25" s="56">
        <v>5</v>
      </c>
      <c r="BE25" s="56">
        <v>95</v>
      </c>
      <c r="BF25" s="22">
        <f t="shared" si="18"/>
        <v>97.5</v>
      </c>
      <c r="BG25" s="61">
        <v>5</v>
      </c>
      <c r="BH25" s="48"/>
      <c r="BI25" s="25"/>
      <c r="BJ25" s="25"/>
      <c r="BK25" s="80"/>
      <c r="BL25" s="68">
        <v>0</v>
      </c>
      <c r="BM25" s="49">
        <v>0</v>
      </c>
      <c r="BN25" s="70">
        <f t="shared" si="19"/>
        <v>0</v>
      </c>
      <c r="BO25" s="76"/>
      <c r="BP25" s="50">
        <f t="shared" si="20"/>
        <v>86.071428571428569</v>
      </c>
      <c r="BQ25" s="51">
        <f t="shared" si="8"/>
        <v>90.545454545454547</v>
      </c>
      <c r="BR25" s="52">
        <f t="shared" si="9"/>
        <v>87.475207792207797</v>
      </c>
      <c r="BS25" s="55">
        <f t="shared" si="10"/>
        <v>59.166655844155841</v>
      </c>
    </row>
    <row r="26" spans="2:71" s="81" customFormat="1" ht="208.5" customHeight="1" thickBot="1" x14ac:dyDescent="0.35">
      <c r="D26" s="82" t="s">
        <v>37</v>
      </c>
      <c r="E26" s="83"/>
      <c r="F26" s="84"/>
      <c r="G26" s="85" t="s">
        <v>38</v>
      </c>
      <c r="H26" s="82" t="s">
        <v>37</v>
      </c>
      <c r="I26" s="83"/>
      <c r="J26" s="84"/>
      <c r="K26" s="85" t="s">
        <v>39</v>
      </c>
      <c r="L26" s="82" t="s">
        <v>40</v>
      </c>
      <c r="M26" s="83"/>
      <c r="N26" s="84"/>
      <c r="O26" s="85" t="s">
        <v>41</v>
      </c>
      <c r="P26" s="82" t="s">
        <v>40</v>
      </c>
      <c r="Q26" s="83"/>
      <c r="R26" s="84"/>
      <c r="S26" s="85" t="s">
        <v>42</v>
      </c>
      <c r="T26" s="86" t="s">
        <v>43</v>
      </c>
      <c r="U26" s="87"/>
      <c r="V26" s="85" t="s">
        <v>44</v>
      </c>
      <c r="W26" s="82" t="s">
        <v>45</v>
      </c>
      <c r="X26" s="83"/>
      <c r="Y26" s="84"/>
      <c r="Z26" s="85" t="s">
        <v>46</v>
      </c>
      <c r="AA26" s="82" t="s">
        <v>47</v>
      </c>
      <c r="AB26" s="83"/>
      <c r="AC26" s="84"/>
      <c r="AD26" s="85" t="s">
        <v>48</v>
      </c>
      <c r="AE26" s="82" t="s">
        <v>49</v>
      </c>
      <c r="AF26" s="83"/>
      <c r="AG26" s="84"/>
      <c r="AH26" s="85" t="s">
        <v>50</v>
      </c>
      <c r="AI26" s="82" t="s">
        <v>51</v>
      </c>
      <c r="AJ26" s="83"/>
      <c r="AK26" s="84"/>
      <c r="AL26" s="85" t="s">
        <v>52</v>
      </c>
      <c r="AM26" s="82" t="s">
        <v>53</v>
      </c>
      <c r="AN26" s="83"/>
      <c r="AO26" s="84"/>
      <c r="AP26" s="88" t="s">
        <v>54</v>
      </c>
      <c r="AQ26" s="82" t="s">
        <v>53</v>
      </c>
      <c r="AR26" s="83"/>
      <c r="AS26" s="84"/>
      <c r="AT26" s="89" t="s">
        <v>55</v>
      </c>
      <c r="AU26" s="82" t="s">
        <v>56</v>
      </c>
      <c r="AV26" s="83"/>
      <c r="AW26" s="84"/>
      <c r="AX26" s="85" t="s">
        <v>57</v>
      </c>
      <c r="AY26" s="90" t="s">
        <v>58</v>
      </c>
      <c r="AZ26" s="91" t="s">
        <v>59</v>
      </c>
      <c r="BA26" s="92"/>
      <c r="BB26" s="86" t="s">
        <v>58</v>
      </c>
      <c r="BC26" s="93"/>
      <c r="BD26" s="82" t="s">
        <v>60</v>
      </c>
      <c r="BE26" s="83"/>
      <c r="BF26" s="84"/>
      <c r="BG26" s="85" t="s">
        <v>61</v>
      </c>
      <c r="BH26" s="82" t="s">
        <v>62</v>
      </c>
      <c r="BI26" s="83"/>
      <c r="BJ26" s="84"/>
      <c r="BK26" s="88"/>
      <c r="BL26" s="94" t="s">
        <v>63</v>
      </c>
      <c r="BM26" s="95"/>
      <c r="BN26" s="96"/>
      <c r="BO26" s="88"/>
      <c r="BP26" s="97"/>
      <c r="BQ26" s="97"/>
      <c r="BR26" s="97"/>
      <c r="BS26" s="97"/>
    </row>
    <row r="27" spans="2:71" x14ac:dyDescent="0.3">
      <c r="O27" s="1" t="s">
        <v>64</v>
      </c>
    </row>
  </sheetData>
  <mergeCells count="15">
    <mergeCell ref="BD26:BF26"/>
    <mergeCell ref="BH26:BJ26"/>
    <mergeCell ref="BL26:BN26"/>
    <mergeCell ref="AE26:AG26"/>
    <mergeCell ref="AI26:AK26"/>
    <mergeCell ref="AM26:AO26"/>
    <mergeCell ref="AQ26:AS26"/>
    <mergeCell ref="AU26:AW26"/>
    <mergeCell ref="AZ26:BA26"/>
    <mergeCell ref="D26:F26"/>
    <mergeCell ref="H26:J26"/>
    <mergeCell ref="L26:N26"/>
    <mergeCell ref="P26:R26"/>
    <mergeCell ref="W26:Y26"/>
    <mergeCell ref="AA26:AC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19"/>
  <sheetViews>
    <sheetView topLeftCell="B1" zoomScale="70" zoomScaleNormal="70" workbookViewId="0">
      <selection activeCell="A19" sqref="A19:XFD19"/>
    </sheetView>
  </sheetViews>
  <sheetFormatPr defaultRowHeight="18.75" x14ac:dyDescent="0.3"/>
  <cols>
    <col min="2" max="2" width="3" customWidth="1"/>
    <col min="3" max="3" width="31.6640625" customWidth="1"/>
    <col min="4" max="4" width="3.77734375" customWidth="1"/>
    <col min="5" max="6" width="3.33203125" customWidth="1"/>
    <col min="7" max="7" width="4.88671875" customWidth="1"/>
    <col min="8" max="8" width="4" customWidth="1"/>
    <col min="9" max="11" width="3.33203125" customWidth="1"/>
    <col min="12" max="12" width="5.109375" customWidth="1"/>
    <col min="13" max="16" width="3.33203125" customWidth="1"/>
    <col min="17" max="17" width="4.21875" customWidth="1"/>
    <col min="18" max="18" width="4.109375" customWidth="1"/>
    <col min="19" max="21" width="3.33203125" customWidth="1"/>
    <col min="22" max="22" width="4.33203125" customWidth="1"/>
    <col min="23" max="26" width="3.33203125" customWidth="1"/>
    <col min="27" max="27" width="4.109375" customWidth="1"/>
    <col min="28" max="31" width="3.33203125" customWidth="1"/>
    <col min="32" max="32" width="4.77734375" customWidth="1"/>
    <col min="33" max="36" width="3.33203125" customWidth="1"/>
    <col min="37" max="37" width="5.109375" customWidth="1"/>
    <col min="38" max="38" width="2.88671875" customWidth="1"/>
    <col min="39" max="42" width="3.33203125" customWidth="1"/>
    <col min="43" max="43" width="5.21875" customWidth="1"/>
    <col min="44" max="44" width="3.33203125" customWidth="1"/>
    <col min="45" max="45" width="6.33203125" customWidth="1"/>
    <col min="46" max="46" width="6.5546875" customWidth="1"/>
    <col min="47" max="47" width="4.33203125" hidden="1" customWidth="1"/>
    <col min="48" max="48" width="4.21875" hidden="1" customWidth="1"/>
    <col min="49" max="49" width="6.33203125" customWidth="1"/>
    <col min="50" max="50" width="6.21875" customWidth="1"/>
    <col min="51" max="51" width="6.6640625" customWidth="1"/>
  </cols>
  <sheetData>
    <row r="1" spans="2:55" ht="83.25" customHeight="1" x14ac:dyDescent="0.3">
      <c r="B1" s="3"/>
      <c r="C1" s="3"/>
      <c r="D1" s="98">
        <v>44236</v>
      </c>
      <c r="E1" s="99">
        <v>44239</v>
      </c>
      <c r="F1" s="99">
        <v>44239</v>
      </c>
      <c r="G1" s="4" t="s">
        <v>1</v>
      </c>
      <c r="H1" s="98">
        <v>44244</v>
      </c>
      <c r="I1" s="98">
        <v>44250</v>
      </c>
      <c r="J1" s="99">
        <v>44253</v>
      </c>
      <c r="K1" s="99">
        <v>44253</v>
      </c>
      <c r="L1" s="4" t="s">
        <v>1</v>
      </c>
      <c r="M1" s="98">
        <v>44258</v>
      </c>
      <c r="N1" s="98">
        <v>44264</v>
      </c>
      <c r="O1" s="99">
        <v>44267</v>
      </c>
      <c r="P1" s="99">
        <v>44267</v>
      </c>
      <c r="Q1" s="4" t="s">
        <v>1</v>
      </c>
      <c r="R1" s="98">
        <v>44272</v>
      </c>
      <c r="S1" s="98">
        <v>44278</v>
      </c>
      <c r="T1" s="99">
        <v>44281</v>
      </c>
      <c r="U1" s="99">
        <v>44281</v>
      </c>
      <c r="V1" s="4" t="s">
        <v>1</v>
      </c>
      <c r="W1" s="98">
        <v>44286</v>
      </c>
      <c r="X1" s="100">
        <v>44292</v>
      </c>
      <c r="Y1" s="99">
        <v>44295</v>
      </c>
      <c r="Z1" s="99">
        <v>44295</v>
      </c>
      <c r="AA1" s="4" t="s">
        <v>1</v>
      </c>
      <c r="AB1" s="98">
        <v>44300</v>
      </c>
      <c r="AC1" s="100">
        <v>44306</v>
      </c>
      <c r="AD1" s="99">
        <v>44309</v>
      </c>
      <c r="AE1" s="99">
        <v>44309</v>
      </c>
      <c r="AF1" s="4" t="s">
        <v>1</v>
      </c>
      <c r="AG1" s="98">
        <v>44314</v>
      </c>
      <c r="AH1" s="101">
        <v>44320</v>
      </c>
      <c r="AI1" s="99">
        <v>44323</v>
      </c>
      <c r="AJ1" s="99">
        <v>44323</v>
      </c>
      <c r="AK1" s="4" t="s">
        <v>1</v>
      </c>
      <c r="AL1" s="14"/>
      <c r="AM1" s="100">
        <v>44328</v>
      </c>
      <c r="AN1" s="98">
        <v>44334</v>
      </c>
      <c r="AO1" s="102">
        <v>44337</v>
      </c>
      <c r="AP1" s="102">
        <v>44337</v>
      </c>
      <c r="AQ1" s="15" t="s">
        <v>1</v>
      </c>
      <c r="AR1" s="100">
        <v>44342</v>
      </c>
      <c r="AS1" s="16" t="s">
        <v>2</v>
      </c>
      <c r="AT1" s="16" t="s">
        <v>3</v>
      </c>
      <c r="AU1" s="17" t="s">
        <v>4</v>
      </c>
      <c r="AV1" s="103"/>
      <c r="AW1" s="17" t="s">
        <v>5</v>
      </c>
      <c r="AX1" s="103"/>
      <c r="AY1" s="103"/>
      <c r="AZ1" s="103"/>
      <c r="BA1" s="103"/>
      <c r="BB1" s="103"/>
      <c r="BC1" s="103"/>
    </row>
    <row r="2" spans="2:55" ht="18" customHeight="1" x14ac:dyDescent="0.3">
      <c r="B2" s="3">
        <v>1</v>
      </c>
      <c r="C2" s="19" t="s">
        <v>65</v>
      </c>
      <c r="D2" s="104" t="s">
        <v>7</v>
      </c>
      <c r="E2" s="105">
        <v>5</v>
      </c>
      <c r="F2" s="105">
        <v>95</v>
      </c>
      <c r="G2" s="22">
        <f>AVERAGE(E2*100/5,F2)</f>
        <v>97.5</v>
      </c>
      <c r="H2" s="106">
        <v>4.5</v>
      </c>
      <c r="I2" s="106">
        <v>4</v>
      </c>
      <c r="J2" s="105">
        <v>4.5</v>
      </c>
      <c r="K2" s="105">
        <v>80</v>
      </c>
      <c r="L2" s="22">
        <f>AVERAGE(J2*100/5,K2)</f>
        <v>85</v>
      </c>
      <c r="M2" s="106">
        <v>5</v>
      </c>
      <c r="N2" s="106">
        <v>5</v>
      </c>
      <c r="O2" s="105">
        <v>4.8</v>
      </c>
      <c r="P2" s="105">
        <v>70</v>
      </c>
      <c r="Q2" s="22">
        <f>AVERAGE(O2*100/5,P2)</f>
        <v>83</v>
      </c>
      <c r="R2" s="106">
        <v>4.5</v>
      </c>
      <c r="S2" s="106">
        <v>5</v>
      </c>
      <c r="T2" s="107">
        <v>5</v>
      </c>
      <c r="U2" s="107">
        <v>85</v>
      </c>
      <c r="V2" s="22">
        <f>AVERAGE(T2*100/5,U2)</f>
        <v>92.5</v>
      </c>
      <c r="W2" s="108">
        <v>5</v>
      </c>
      <c r="X2" s="109"/>
      <c r="Y2" s="107">
        <v>3.7</v>
      </c>
      <c r="Z2" s="107">
        <v>85</v>
      </c>
      <c r="AA2" s="22">
        <f>AVERAGE(Y2*100/5,Z2)</f>
        <v>79.5</v>
      </c>
      <c r="AB2" s="108">
        <v>4.5</v>
      </c>
      <c r="AC2" s="109"/>
      <c r="AD2" s="107">
        <v>5</v>
      </c>
      <c r="AE2" s="107">
        <v>85</v>
      </c>
      <c r="AF2" s="22">
        <f>AVERAGE(AD2*100/5,AE2)</f>
        <v>92.5</v>
      </c>
      <c r="AG2" s="110">
        <v>4</v>
      </c>
      <c r="AH2" s="111"/>
      <c r="AI2" s="112">
        <v>5</v>
      </c>
      <c r="AJ2" s="112">
        <v>85</v>
      </c>
      <c r="AK2" s="22">
        <f>AVERAGE(AI2*100/5,AJ2)</f>
        <v>92.5</v>
      </c>
      <c r="AL2" s="113"/>
      <c r="AM2" s="114"/>
      <c r="AN2" s="110">
        <v>3</v>
      </c>
      <c r="AO2" s="115">
        <v>0</v>
      </c>
      <c r="AP2" s="115">
        <v>0</v>
      </c>
      <c r="AQ2" s="70">
        <f>AVERAGE(AO2*100/5,AP2)</f>
        <v>0</v>
      </c>
      <c r="AR2" s="114"/>
      <c r="AS2" s="50">
        <f>(G2+L2+Q2+V2+AA2+AF2+AK2)/7</f>
        <v>88.928571428571431</v>
      </c>
      <c r="AT2" s="51">
        <f>100*(D2+H2+I2+M2+N2+R2+S2+W2+AB2+AG2+AN2)/11/5</f>
        <v>90</v>
      </c>
      <c r="AU2" s="52">
        <f>(AS2+AT2)/2</f>
        <v>89.464285714285722</v>
      </c>
      <c r="AW2" s="53">
        <f>AT2*33.5/100+AU2*33.5/100</f>
        <v>60.120535714285715</v>
      </c>
    </row>
    <row r="3" spans="2:55" ht="18" customHeight="1" x14ac:dyDescent="0.3">
      <c r="B3" s="3">
        <f>1+B2</f>
        <v>2</v>
      </c>
      <c r="C3" s="19" t="s">
        <v>66</v>
      </c>
      <c r="D3" s="104" t="s">
        <v>7</v>
      </c>
      <c r="E3" s="105">
        <v>5</v>
      </c>
      <c r="F3" s="105">
        <v>95</v>
      </c>
      <c r="G3" s="22">
        <f t="shared" ref="G3:G18" si="0">AVERAGE(E3*100/5,F3)</f>
        <v>97.5</v>
      </c>
      <c r="H3" s="106">
        <v>5</v>
      </c>
      <c r="I3" s="106">
        <v>5</v>
      </c>
      <c r="J3" s="105">
        <v>5</v>
      </c>
      <c r="K3" s="105">
        <v>85</v>
      </c>
      <c r="L3" s="22">
        <f t="shared" ref="L3:L18" si="1">AVERAGE(J3*100/5,K3)</f>
        <v>92.5</v>
      </c>
      <c r="M3" s="106">
        <v>5</v>
      </c>
      <c r="N3" s="106">
        <v>5</v>
      </c>
      <c r="O3" s="105">
        <v>5</v>
      </c>
      <c r="P3" s="105">
        <v>80</v>
      </c>
      <c r="Q3" s="22">
        <f t="shared" ref="Q3:Q18" si="2">AVERAGE(O3*100/5,P3)</f>
        <v>90</v>
      </c>
      <c r="R3" s="106">
        <v>3</v>
      </c>
      <c r="S3" s="106">
        <v>5</v>
      </c>
      <c r="T3" s="107">
        <v>5</v>
      </c>
      <c r="U3" s="107">
        <v>85</v>
      </c>
      <c r="V3" s="22">
        <f t="shared" ref="V3:V18" si="3">AVERAGE(T3*100/5,U3)</f>
        <v>92.5</v>
      </c>
      <c r="W3" s="108">
        <v>4.5</v>
      </c>
      <c r="X3" s="109"/>
      <c r="Y3" s="107">
        <v>5</v>
      </c>
      <c r="Z3" s="107">
        <v>85</v>
      </c>
      <c r="AA3" s="22">
        <f t="shared" ref="AA3:AA18" si="4">AVERAGE(Y3*100/5,Z3)</f>
        <v>92.5</v>
      </c>
      <c r="AB3" s="108">
        <v>4</v>
      </c>
      <c r="AC3" s="109"/>
      <c r="AD3" s="107">
        <v>4.5</v>
      </c>
      <c r="AE3" s="107">
        <v>85</v>
      </c>
      <c r="AF3" s="22">
        <f t="shared" ref="AF3:AF18" si="5">AVERAGE(AD3*100/5,AE3)</f>
        <v>87.5</v>
      </c>
      <c r="AG3" s="110">
        <v>3</v>
      </c>
      <c r="AH3" s="111"/>
      <c r="AI3" s="112">
        <v>5</v>
      </c>
      <c r="AJ3" s="112">
        <v>85</v>
      </c>
      <c r="AK3" s="22">
        <f t="shared" ref="AK3:AK18" si="6">AVERAGE(AI3*100/5,AJ3)</f>
        <v>92.5</v>
      </c>
      <c r="AL3" s="113"/>
      <c r="AM3" s="114"/>
      <c r="AN3" s="110">
        <v>3</v>
      </c>
      <c r="AO3" s="115">
        <v>0</v>
      </c>
      <c r="AP3" s="115">
        <v>0</v>
      </c>
      <c r="AQ3" s="70">
        <f t="shared" ref="AQ3:AQ18" si="7">AVERAGE(AO3*100/5,AP3)</f>
        <v>0</v>
      </c>
      <c r="AR3" s="114"/>
      <c r="AS3" s="50">
        <f t="shared" ref="AS3:AS18" si="8">(G3+L3+Q3+V3+AA3+AF3+AK3)/7</f>
        <v>92.142857142857139</v>
      </c>
      <c r="AT3" s="51">
        <f t="shared" ref="AT3:AT18" si="9">100*(D3+H3+I3+M3+N3+R3+S3+W3+AB3+AG3+AN3)/11/5</f>
        <v>86.36363636363636</v>
      </c>
      <c r="AU3" s="52">
        <f t="shared" ref="AU3:AU18" si="10">AS3*0.666+AT3*0.333</f>
        <v>90.126233766233767</v>
      </c>
      <c r="AW3" s="53">
        <f t="shared" ref="AW3:AW18" si="11">AT3*33.5/100+AU3*33.5/100</f>
        <v>59.124106493506488</v>
      </c>
    </row>
    <row r="4" spans="2:55" ht="18" customHeight="1" x14ac:dyDescent="0.3">
      <c r="B4" s="3">
        <f t="shared" ref="B4:B18" si="12">1+B3</f>
        <v>3</v>
      </c>
      <c r="C4" s="19" t="s">
        <v>67</v>
      </c>
      <c r="D4" s="104" t="s">
        <v>9</v>
      </c>
      <c r="E4" s="105" t="s">
        <v>9</v>
      </c>
      <c r="F4" s="105">
        <v>0</v>
      </c>
      <c r="G4" s="22" t="e">
        <f t="shared" si="0"/>
        <v>#VALUE!</v>
      </c>
      <c r="H4" s="106" t="s">
        <v>9</v>
      </c>
      <c r="I4" s="106" t="s">
        <v>9</v>
      </c>
      <c r="J4" s="105" t="s">
        <v>9</v>
      </c>
      <c r="K4" s="105">
        <v>0</v>
      </c>
      <c r="L4" s="22" t="e">
        <f t="shared" si="1"/>
        <v>#VALUE!</v>
      </c>
      <c r="M4" s="106" t="s">
        <v>9</v>
      </c>
      <c r="N4" s="106" t="s">
        <v>9</v>
      </c>
      <c r="O4" s="105">
        <v>0</v>
      </c>
      <c r="P4" s="105" t="s">
        <v>9</v>
      </c>
      <c r="Q4" s="22">
        <f t="shared" si="2"/>
        <v>0</v>
      </c>
      <c r="R4" s="106" t="s">
        <v>9</v>
      </c>
      <c r="S4" s="106" t="s">
        <v>9</v>
      </c>
      <c r="T4" s="107" t="s">
        <v>9</v>
      </c>
      <c r="U4" s="107" t="s">
        <v>9</v>
      </c>
      <c r="V4" s="22" t="e">
        <f t="shared" si="3"/>
        <v>#VALUE!</v>
      </c>
      <c r="W4" s="116" t="s">
        <v>9</v>
      </c>
      <c r="X4" s="109" t="s">
        <v>9</v>
      </c>
      <c r="Y4" s="107" t="s">
        <v>9</v>
      </c>
      <c r="Z4" s="107" t="s">
        <v>9</v>
      </c>
      <c r="AA4" s="22" t="e">
        <f t="shared" si="4"/>
        <v>#VALUE!</v>
      </c>
      <c r="AB4" s="108" t="s">
        <v>9</v>
      </c>
      <c r="AC4" s="109" t="s">
        <v>9</v>
      </c>
      <c r="AD4" s="107" t="s">
        <v>9</v>
      </c>
      <c r="AE4" s="107">
        <v>0</v>
      </c>
      <c r="AF4" s="22" t="e">
        <f t="shared" si="5"/>
        <v>#VALUE!</v>
      </c>
      <c r="AG4" s="110" t="s">
        <v>9</v>
      </c>
      <c r="AH4" s="111"/>
      <c r="AI4" s="112" t="s">
        <v>9</v>
      </c>
      <c r="AJ4" s="112" t="s">
        <v>9</v>
      </c>
      <c r="AK4" s="22" t="e">
        <f t="shared" si="6"/>
        <v>#VALUE!</v>
      </c>
      <c r="AL4" s="113"/>
      <c r="AM4" s="114" t="s">
        <v>9</v>
      </c>
      <c r="AN4" s="110" t="s">
        <v>9</v>
      </c>
      <c r="AO4" s="115" t="s">
        <v>9</v>
      </c>
      <c r="AP4" s="115">
        <v>0</v>
      </c>
      <c r="AQ4" s="70" t="e">
        <f t="shared" si="7"/>
        <v>#VALUE!</v>
      </c>
      <c r="AR4" s="114" t="s">
        <v>9</v>
      </c>
      <c r="AS4" s="50" t="e">
        <f t="shared" si="8"/>
        <v>#VALUE!</v>
      </c>
      <c r="AT4" s="51" t="e">
        <f t="shared" si="9"/>
        <v>#VALUE!</v>
      </c>
      <c r="AU4" s="52" t="e">
        <f t="shared" si="10"/>
        <v>#VALUE!</v>
      </c>
      <c r="AW4" s="53">
        <v>0</v>
      </c>
    </row>
    <row r="5" spans="2:55" ht="18" customHeight="1" x14ac:dyDescent="0.3">
      <c r="B5" s="3">
        <f t="shared" si="12"/>
        <v>4</v>
      </c>
      <c r="C5" s="19" t="s">
        <v>68</v>
      </c>
      <c r="D5" s="104" t="s">
        <v>7</v>
      </c>
      <c r="E5" s="105">
        <v>5</v>
      </c>
      <c r="F5" s="105">
        <v>85</v>
      </c>
      <c r="G5" s="22">
        <f t="shared" si="0"/>
        <v>92.5</v>
      </c>
      <c r="H5" s="106">
        <v>5</v>
      </c>
      <c r="I5" s="106">
        <v>5</v>
      </c>
      <c r="J5" s="105">
        <v>5</v>
      </c>
      <c r="K5" s="105">
        <v>75</v>
      </c>
      <c r="L5" s="22">
        <f t="shared" si="1"/>
        <v>87.5</v>
      </c>
      <c r="M5" s="106">
        <v>5</v>
      </c>
      <c r="N5" s="106">
        <v>3</v>
      </c>
      <c r="O5" s="105">
        <v>4.7</v>
      </c>
      <c r="P5" s="105">
        <v>55</v>
      </c>
      <c r="Q5" s="22">
        <f t="shared" si="2"/>
        <v>74.5</v>
      </c>
      <c r="R5" s="106">
        <v>5</v>
      </c>
      <c r="S5" s="106"/>
      <c r="T5" s="107">
        <v>5</v>
      </c>
      <c r="U5" s="107">
        <v>65</v>
      </c>
      <c r="V5" s="22">
        <f t="shared" si="3"/>
        <v>82.5</v>
      </c>
      <c r="W5" s="108"/>
      <c r="X5" s="109"/>
      <c r="Y5" s="107">
        <v>4</v>
      </c>
      <c r="Z5" s="107">
        <v>65</v>
      </c>
      <c r="AA5" s="22">
        <f t="shared" si="4"/>
        <v>72.5</v>
      </c>
      <c r="AB5" s="108"/>
      <c r="AC5" s="109"/>
      <c r="AD5" s="107">
        <v>4</v>
      </c>
      <c r="AE5" s="107">
        <v>50</v>
      </c>
      <c r="AF5" s="22">
        <f t="shared" si="5"/>
        <v>65</v>
      </c>
      <c r="AG5" s="110"/>
      <c r="AH5" s="111"/>
      <c r="AI5" s="112">
        <v>0</v>
      </c>
      <c r="AJ5" s="112">
        <v>50</v>
      </c>
      <c r="AK5" s="22">
        <f t="shared" si="6"/>
        <v>25</v>
      </c>
      <c r="AL5" s="113"/>
      <c r="AM5" s="114"/>
      <c r="AN5" s="110"/>
      <c r="AO5" s="115">
        <v>0</v>
      </c>
      <c r="AP5" s="115">
        <v>0</v>
      </c>
      <c r="AQ5" s="70">
        <f t="shared" si="7"/>
        <v>0</v>
      </c>
      <c r="AR5" s="114"/>
      <c r="AS5" s="50">
        <f t="shared" si="8"/>
        <v>71.357142857142861</v>
      </c>
      <c r="AT5" s="51">
        <f t="shared" si="9"/>
        <v>50.909090909090907</v>
      </c>
      <c r="AU5" s="52">
        <f t="shared" si="10"/>
        <v>64.476584415584426</v>
      </c>
      <c r="AW5" s="53">
        <f t="shared" si="11"/>
        <v>38.65420123376623</v>
      </c>
    </row>
    <row r="6" spans="2:55" ht="18" customHeight="1" x14ac:dyDescent="0.3">
      <c r="B6" s="3">
        <f t="shared" si="12"/>
        <v>5</v>
      </c>
      <c r="C6" s="19" t="s">
        <v>69</v>
      </c>
      <c r="D6" s="104" t="s">
        <v>7</v>
      </c>
      <c r="E6" s="105">
        <v>4.7</v>
      </c>
      <c r="F6" s="105">
        <v>80</v>
      </c>
      <c r="G6" s="22">
        <f t="shared" si="0"/>
        <v>87</v>
      </c>
      <c r="H6" s="106">
        <v>5</v>
      </c>
      <c r="I6" s="106">
        <v>4</v>
      </c>
      <c r="J6" s="105">
        <v>4.2</v>
      </c>
      <c r="K6" s="105">
        <v>80</v>
      </c>
      <c r="L6" s="22">
        <f t="shared" si="1"/>
        <v>82</v>
      </c>
      <c r="M6" s="106">
        <v>5</v>
      </c>
      <c r="N6" s="106">
        <v>5</v>
      </c>
      <c r="O6" s="105">
        <v>3</v>
      </c>
      <c r="P6" s="105">
        <v>80</v>
      </c>
      <c r="Q6" s="22">
        <f t="shared" si="2"/>
        <v>70</v>
      </c>
      <c r="R6" s="106">
        <v>3</v>
      </c>
      <c r="S6" s="106">
        <v>5</v>
      </c>
      <c r="T6" s="107">
        <v>5</v>
      </c>
      <c r="U6" s="107">
        <v>90</v>
      </c>
      <c r="V6" s="22">
        <f t="shared" si="3"/>
        <v>95</v>
      </c>
      <c r="W6" s="108">
        <v>4</v>
      </c>
      <c r="X6" s="109"/>
      <c r="Y6" s="107">
        <v>4</v>
      </c>
      <c r="Z6" s="107">
        <v>90</v>
      </c>
      <c r="AA6" s="22">
        <f t="shared" si="4"/>
        <v>85</v>
      </c>
      <c r="AB6" s="108"/>
      <c r="AC6" s="109"/>
      <c r="AD6" s="107">
        <v>4.5</v>
      </c>
      <c r="AE6" s="107">
        <v>90</v>
      </c>
      <c r="AF6" s="22">
        <f t="shared" si="5"/>
        <v>90</v>
      </c>
      <c r="AG6" s="110">
        <v>5</v>
      </c>
      <c r="AH6" s="111"/>
      <c r="AI6" s="112">
        <v>5</v>
      </c>
      <c r="AJ6" s="112">
        <v>90</v>
      </c>
      <c r="AK6" s="22">
        <f t="shared" si="6"/>
        <v>95</v>
      </c>
      <c r="AL6" s="113"/>
      <c r="AM6" s="114"/>
      <c r="AN6" s="110">
        <v>5</v>
      </c>
      <c r="AO6" s="115">
        <v>0</v>
      </c>
      <c r="AP6" s="115">
        <v>0</v>
      </c>
      <c r="AQ6" s="70">
        <f t="shared" si="7"/>
        <v>0</v>
      </c>
      <c r="AR6" s="114"/>
      <c r="AS6" s="50">
        <f t="shared" si="8"/>
        <v>86.285714285714292</v>
      </c>
      <c r="AT6" s="51">
        <f t="shared" si="9"/>
        <v>83.63636363636364</v>
      </c>
      <c r="AU6" s="52">
        <f t="shared" si="10"/>
        <v>85.317194805194816</v>
      </c>
      <c r="AW6" s="53">
        <f t="shared" si="11"/>
        <v>56.599442077922085</v>
      </c>
    </row>
    <row r="7" spans="2:55" ht="18" customHeight="1" x14ac:dyDescent="0.3">
      <c r="B7" s="3">
        <f t="shared" si="12"/>
        <v>6</v>
      </c>
      <c r="C7" s="19" t="s">
        <v>70</v>
      </c>
      <c r="D7" s="104" t="s">
        <v>7</v>
      </c>
      <c r="E7" s="105">
        <v>5</v>
      </c>
      <c r="F7" s="105">
        <v>90</v>
      </c>
      <c r="G7" s="22">
        <f t="shared" si="0"/>
        <v>95</v>
      </c>
      <c r="H7" s="106">
        <v>5</v>
      </c>
      <c r="I7" s="106">
        <v>5</v>
      </c>
      <c r="J7" s="105">
        <v>5</v>
      </c>
      <c r="K7" s="105">
        <v>85</v>
      </c>
      <c r="L7" s="22">
        <f t="shared" si="1"/>
        <v>92.5</v>
      </c>
      <c r="M7" s="106">
        <v>4.5</v>
      </c>
      <c r="N7" s="106">
        <v>5</v>
      </c>
      <c r="O7" s="105">
        <v>5</v>
      </c>
      <c r="P7" s="105">
        <v>85</v>
      </c>
      <c r="Q7" s="22">
        <f t="shared" si="2"/>
        <v>92.5</v>
      </c>
      <c r="R7" s="106">
        <v>4</v>
      </c>
      <c r="S7" s="106"/>
      <c r="T7" s="107">
        <v>5</v>
      </c>
      <c r="U7" s="107">
        <v>75</v>
      </c>
      <c r="V7" s="22">
        <f t="shared" si="3"/>
        <v>87.5</v>
      </c>
      <c r="W7" s="108"/>
      <c r="X7" s="109"/>
      <c r="Y7" s="107">
        <v>3</v>
      </c>
      <c r="Z7" s="107">
        <v>75</v>
      </c>
      <c r="AA7" s="22">
        <f t="shared" si="4"/>
        <v>67.5</v>
      </c>
      <c r="AB7" s="108"/>
      <c r="AC7" s="109"/>
      <c r="AD7" s="107">
        <v>5</v>
      </c>
      <c r="AE7" s="107">
        <v>95</v>
      </c>
      <c r="AF7" s="22">
        <f t="shared" si="5"/>
        <v>97.5</v>
      </c>
      <c r="AG7" s="110">
        <v>5</v>
      </c>
      <c r="AH7" s="111"/>
      <c r="AI7" s="112">
        <v>5</v>
      </c>
      <c r="AJ7" s="112">
        <v>95</v>
      </c>
      <c r="AK7" s="22">
        <f t="shared" si="6"/>
        <v>97.5</v>
      </c>
      <c r="AL7" s="113"/>
      <c r="AM7" s="114"/>
      <c r="AN7" s="110">
        <v>5</v>
      </c>
      <c r="AO7" s="115">
        <v>0</v>
      </c>
      <c r="AP7" s="115">
        <v>0</v>
      </c>
      <c r="AQ7" s="70">
        <f t="shared" si="7"/>
        <v>0</v>
      </c>
      <c r="AR7" s="114"/>
      <c r="AS7" s="50">
        <f t="shared" si="8"/>
        <v>90</v>
      </c>
      <c r="AT7" s="51">
        <f t="shared" si="9"/>
        <v>70</v>
      </c>
      <c r="AU7" s="52">
        <f t="shared" si="10"/>
        <v>83.25</v>
      </c>
      <c r="AW7" s="53">
        <f t="shared" si="11"/>
        <v>51.338750000000005</v>
      </c>
    </row>
    <row r="8" spans="2:55" ht="18" customHeight="1" x14ac:dyDescent="0.3">
      <c r="B8" s="3">
        <f t="shared" si="12"/>
        <v>7</v>
      </c>
      <c r="C8" s="19" t="s">
        <v>71</v>
      </c>
      <c r="D8" s="104" t="s">
        <v>7</v>
      </c>
      <c r="E8" s="105">
        <v>4.9000000000000004</v>
      </c>
      <c r="F8" s="105">
        <v>90</v>
      </c>
      <c r="G8" s="22">
        <f t="shared" si="0"/>
        <v>94</v>
      </c>
      <c r="H8" s="106">
        <v>5</v>
      </c>
      <c r="I8" s="106">
        <v>4</v>
      </c>
      <c r="J8" s="105">
        <v>4.8</v>
      </c>
      <c r="K8" s="105">
        <v>85</v>
      </c>
      <c r="L8" s="22">
        <f t="shared" si="1"/>
        <v>90.5</v>
      </c>
      <c r="M8" s="106">
        <v>5</v>
      </c>
      <c r="N8" s="106">
        <v>4.8</v>
      </c>
      <c r="O8" s="105">
        <v>4</v>
      </c>
      <c r="P8" s="105">
        <v>80</v>
      </c>
      <c r="Q8" s="22">
        <f t="shared" si="2"/>
        <v>80</v>
      </c>
      <c r="R8" s="106">
        <v>5</v>
      </c>
      <c r="S8" s="106">
        <v>5</v>
      </c>
      <c r="T8" s="107">
        <v>5</v>
      </c>
      <c r="U8" s="107">
        <v>85</v>
      </c>
      <c r="V8" s="22">
        <f t="shared" si="3"/>
        <v>92.5</v>
      </c>
      <c r="W8" s="108">
        <v>5</v>
      </c>
      <c r="X8" s="109"/>
      <c r="Y8" s="107">
        <v>5</v>
      </c>
      <c r="Z8" s="107">
        <v>85</v>
      </c>
      <c r="AA8" s="22">
        <f t="shared" si="4"/>
        <v>92.5</v>
      </c>
      <c r="AB8" s="108">
        <v>4</v>
      </c>
      <c r="AC8" s="109"/>
      <c r="AD8" s="107">
        <v>5</v>
      </c>
      <c r="AE8" s="107">
        <v>90</v>
      </c>
      <c r="AF8" s="22">
        <f t="shared" si="5"/>
        <v>95</v>
      </c>
      <c r="AG8" s="110">
        <v>4</v>
      </c>
      <c r="AH8" s="111"/>
      <c r="AI8" s="112">
        <v>5</v>
      </c>
      <c r="AJ8" s="112">
        <v>90</v>
      </c>
      <c r="AK8" s="22">
        <f t="shared" si="6"/>
        <v>95</v>
      </c>
      <c r="AL8" s="113"/>
      <c r="AM8" s="114"/>
      <c r="AN8" s="110">
        <v>5</v>
      </c>
      <c r="AO8" s="115">
        <v>0</v>
      </c>
      <c r="AP8" s="115">
        <v>0</v>
      </c>
      <c r="AQ8" s="70">
        <f t="shared" si="7"/>
        <v>0</v>
      </c>
      <c r="AR8" s="114"/>
      <c r="AS8" s="50">
        <f t="shared" si="8"/>
        <v>91.357142857142861</v>
      </c>
      <c r="AT8" s="51">
        <f t="shared" si="9"/>
        <v>94.181818181818187</v>
      </c>
      <c r="AU8" s="52">
        <f t="shared" si="10"/>
        <v>92.206402597402601</v>
      </c>
      <c r="AW8" s="53">
        <f t="shared" si="11"/>
        <v>62.44005396103897</v>
      </c>
    </row>
    <row r="9" spans="2:55" ht="18" customHeight="1" x14ac:dyDescent="0.3">
      <c r="B9" s="3">
        <f t="shared" si="12"/>
        <v>8</v>
      </c>
      <c r="C9" s="19" t="s">
        <v>72</v>
      </c>
      <c r="D9" s="104" t="s">
        <v>7</v>
      </c>
      <c r="E9" s="105">
        <v>5</v>
      </c>
      <c r="F9" s="105">
        <v>95</v>
      </c>
      <c r="G9" s="22">
        <f t="shared" si="0"/>
        <v>97.5</v>
      </c>
      <c r="H9" s="106">
        <v>5</v>
      </c>
      <c r="I9" s="106">
        <v>3</v>
      </c>
      <c r="J9" s="105">
        <v>4</v>
      </c>
      <c r="K9" s="105">
        <v>70</v>
      </c>
      <c r="L9" s="22">
        <f t="shared" si="1"/>
        <v>75</v>
      </c>
      <c r="M9" s="106">
        <v>5</v>
      </c>
      <c r="N9" s="106"/>
      <c r="O9" s="105">
        <v>4.5</v>
      </c>
      <c r="P9" s="105">
        <v>95</v>
      </c>
      <c r="Q9" s="22">
        <f t="shared" si="2"/>
        <v>92.5</v>
      </c>
      <c r="R9" s="106">
        <v>4.7</v>
      </c>
      <c r="S9" s="106">
        <v>4.5</v>
      </c>
      <c r="T9" s="107">
        <v>3</v>
      </c>
      <c r="U9" s="107">
        <v>60</v>
      </c>
      <c r="V9" s="22">
        <f t="shared" si="3"/>
        <v>60</v>
      </c>
      <c r="W9" s="108">
        <v>4</v>
      </c>
      <c r="X9" s="109">
        <v>0</v>
      </c>
      <c r="Y9" s="107">
        <v>3</v>
      </c>
      <c r="Z9" s="107">
        <v>60</v>
      </c>
      <c r="AA9" s="22">
        <f t="shared" si="4"/>
        <v>60</v>
      </c>
      <c r="AB9" s="108">
        <v>4.5</v>
      </c>
      <c r="AC9" s="109" t="s">
        <v>9</v>
      </c>
      <c r="AD9" s="107">
        <v>5</v>
      </c>
      <c r="AE9" s="107">
        <v>65</v>
      </c>
      <c r="AF9" s="22">
        <f t="shared" si="5"/>
        <v>82.5</v>
      </c>
      <c r="AG9" s="110">
        <v>4</v>
      </c>
      <c r="AH9" s="111"/>
      <c r="AI9" s="112">
        <v>4</v>
      </c>
      <c r="AJ9" s="112">
        <v>65</v>
      </c>
      <c r="AK9" s="22">
        <f t="shared" si="6"/>
        <v>72.5</v>
      </c>
      <c r="AL9" s="113"/>
      <c r="AM9" s="114"/>
      <c r="AN9" s="110">
        <v>4</v>
      </c>
      <c r="AO9" s="115">
        <v>0</v>
      </c>
      <c r="AP9" s="115">
        <v>0</v>
      </c>
      <c r="AQ9" s="70">
        <f t="shared" si="7"/>
        <v>0</v>
      </c>
      <c r="AR9" s="114"/>
      <c r="AS9" s="50">
        <f t="shared" si="8"/>
        <v>77.142857142857139</v>
      </c>
      <c r="AT9" s="51">
        <f t="shared" si="9"/>
        <v>79.454545454545453</v>
      </c>
      <c r="AU9" s="52">
        <f t="shared" si="10"/>
        <v>77.8355064935065</v>
      </c>
      <c r="AW9" s="55">
        <f t="shared" si="11"/>
        <v>52.692167402597399</v>
      </c>
    </row>
    <row r="10" spans="2:55" ht="18" customHeight="1" x14ac:dyDescent="0.3">
      <c r="B10" s="3">
        <f t="shared" si="12"/>
        <v>9</v>
      </c>
      <c r="C10" s="19" t="s">
        <v>73</v>
      </c>
      <c r="D10" s="104">
        <v>5</v>
      </c>
      <c r="E10" s="105">
        <v>5</v>
      </c>
      <c r="F10" s="105">
        <v>45</v>
      </c>
      <c r="G10" s="22">
        <f t="shared" si="0"/>
        <v>72.5</v>
      </c>
      <c r="H10" s="106">
        <v>0</v>
      </c>
      <c r="I10" s="106">
        <v>0</v>
      </c>
      <c r="J10" s="105">
        <v>5</v>
      </c>
      <c r="K10" s="105">
        <v>45</v>
      </c>
      <c r="L10" s="22">
        <f t="shared" si="1"/>
        <v>72.5</v>
      </c>
      <c r="M10" s="106">
        <v>0</v>
      </c>
      <c r="N10" s="106"/>
      <c r="O10" s="105">
        <v>4</v>
      </c>
      <c r="P10" s="105">
        <v>85</v>
      </c>
      <c r="Q10" s="22">
        <f t="shared" si="2"/>
        <v>82.5</v>
      </c>
      <c r="R10" s="106">
        <v>0</v>
      </c>
      <c r="S10" s="106">
        <v>0</v>
      </c>
      <c r="T10" s="107">
        <v>3.5</v>
      </c>
      <c r="U10" s="107">
        <v>85</v>
      </c>
      <c r="V10" s="22">
        <f t="shared" si="3"/>
        <v>77.5</v>
      </c>
      <c r="W10" s="108">
        <v>0</v>
      </c>
      <c r="X10" s="109">
        <v>0</v>
      </c>
      <c r="Y10" s="107">
        <v>3</v>
      </c>
      <c r="Z10" s="107">
        <v>85</v>
      </c>
      <c r="AA10" s="22">
        <f t="shared" si="4"/>
        <v>72.5</v>
      </c>
      <c r="AB10" s="108">
        <v>0</v>
      </c>
      <c r="AC10" s="109" t="s">
        <v>9</v>
      </c>
      <c r="AD10" s="107">
        <v>4.5</v>
      </c>
      <c r="AE10" s="107">
        <v>60</v>
      </c>
      <c r="AF10" s="22">
        <f t="shared" si="5"/>
        <v>75</v>
      </c>
      <c r="AG10" s="110">
        <v>0</v>
      </c>
      <c r="AH10" s="111"/>
      <c r="AI10" s="112">
        <v>4</v>
      </c>
      <c r="AJ10" s="112">
        <v>60</v>
      </c>
      <c r="AK10" s="22">
        <f t="shared" si="6"/>
        <v>70</v>
      </c>
      <c r="AL10" s="113"/>
      <c r="AM10" s="114"/>
      <c r="AN10" s="110"/>
      <c r="AO10" s="115">
        <v>0</v>
      </c>
      <c r="AP10" s="115">
        <v>0</v>
      </c>
      <c r="AQ10" s="70">
        <f t="shared" si="7"/>
        <v>0</v>
      </c>
      <c r="AR10" s="114"/>
      <c r="AS10" s="50">
        <f t="shared" si="8"/>
        <v>74.642857142857139</v>
      </c>
      <c r="AT10" s="51">
        <f t="shared" si="9"/>
        <v>9.0909090909090899</v>
      </c>
      <c r="AU10" s="52">
        <f t="shared" si="10"/>
        <v>52.739415584415582</v>
      </c>
      <c r="AW10" s="55">
        <f t="shared" si="11"/>
        <v>20.713158766233761</v>
      </c>
    </row>
    <row r="11" spans="2:55" ht="18" customHeight="1" x14ac:dyDescent="0.3">
      <c r="B11" s="3">
        <f t="shared" si="12"/>
        <v>10</v>
      </c>
      <c r="C11" s="19" t="s">
        <v>74</v>
      </c>
      <c r="D11" s="104" t="s">
        <v>7</v>
      </c>
      <c r="E11" s="105">
        <v>5</v>
      </c>
      <c r="F11" s="105">
        <v>65</v>
      </c>
      <c r="G11" s="22">
        <f t="shared" si="0"/>
        <v>82.5</v>
      </c>
      <c r="H11" s="106"/>
      <c r="I11" s="106">
        <v>3</v>
      </c>
      <c r="J11" s="105">
        <v>5</v>
      </c>
      <c r="K11" s="105">
        <v>75</v>
      </c>
      <c r="L11" s="22">
        <f t="shared" si="1"/>
        <v>87.5</v>
      </c>
      <c r="M11" s="106"/>
      <c r="N11" s="106">
        <v>3</v>
      </c>
      <c r="O11" s="105">
        <v>5</v>
      </c>
      <c r="P11" s="105">
        <v>70</v>
      </c>
      <c r="Q11" s="22">
        <f t="shared" si="2"/>
        <v>85</v>
      </c>
      <c r="R11" s="106"/>
      <c r="S11" s="106"/>
      <c r="T11" s="107">
        <v>5</v>
      </c>
      <c r="U11" s="107">
        <v>45</v>
      </c>
      <c r="V11" s="22">
        <f t="shared" si="3"/>
        <v>72.5</v>
      </c>
      <c r="W11" s="108"/>
      <c r="X11" s="109"/>
      <c r="Y11" s="107">
        <v>5</v>
      </c>
      <c r="Z11" s="107">
        <v>45</v>
      </c>
      <c r="AA11" s="22">
        <f t="shared" si="4"/>
        <v>72.5</v>
      </c>
      <c r="AB11" s="108"/>
      <c r="AC11" s="109"/>
      <c r="AD11" s="107">
        <v>0</v>
      </c>
      <c r="AE11" s="107">
        <v>50</v>
      </c>
      <c r="AF11" s="22">
        <f t="shared" si="5"/>
        <v>25</v>
      </c>
      <c r="AG11" s="110"/>
      <c r="AH11" s="111"/>
      <c r="AI11" s="112">
        <v>0</v>
      </c>
      <c r="AJ11" s="112">
        <v>50</v>
      </c>
      <c r="AK11" s="22">
        <f t="shared" si="6"/>
        <v>25</v>
      </c>
      <c r="AL11" s="113"/>
      <c r="AM11" s="114" t="s">
        <v>9</v>
      </c>
      <c r="AN11" s="110"/>
      <c r="AO11" s="115">
        <v>0</v>
      </c>
      <c r="AP11" s="115">
        <v>0</v>
      </c>
      <c r="AQ11" s="70">
        <f t="shared" si="7"/>
        <v>0</v>
      </c>
      <c r="AR11" s="114"/>
      <c r="AS11" s="50">
        <f t="shared" si="8"/>
        <v>64.285714285714292</v>
      </c>
      <c r="AT11" s="51">
        <f t="shared" si="9"/>
        <v>20</v>
      </c>
      <c r="AU11" s="52">
        <f t="shared" si="10"/>
        <v>49.474285714285728</v>
      </c>
      <c r="AW11" s="55">
        <f t="shared" si="11"/>
        <v>23.273885714285719</v>
      </c>
    </row>
    <row r="12" spans="2:55" ht="18" customHeight="1" x14ac:dyDescent="0.3">
      <c r="B12" s="3">
        <f t="shared" si="12"/>
        <v>11</v>
      </c>
      <c r="C12" s="19" t="s">
        <v>75</v>
      </c>
      <c r="D12" s="104">
        <v>5</v>
      </c>
      <c r="E12" s="105">
        <v>0</v>
      </c>
      <c r="F12" s="105">
        <v>70</v>
      </c>
      <c r="G12" s="22">
        <f t="shared" si="0"/>
        <v>35</v>
      </c>
      <c r="H12" s="106">
        <v>0</v>
      </c>
      <c r="I12" s="106">
        <v>3.5</v>
      </c>
      <c r="J12" s="105">
        <v>0</v>
      </c>
      <c r="K12" s="105">
        <v>70</v>
      </c>
      <c r="L12" s="22">
        <f t="shared" si="1"/>
        <v>35</v>
      </c>
      <c r="M12" s="106"/>
      <c r="N12" s="106">
        <v>0</v>
      </c>
      <c r="O12" s="105">
        <v>3</v>
      </c>
      <c r="P12" s="105">
        <v>90</v>
      </c>
      <c r="Q12" s="22">
        <f t="shared" si="2"/>
        <v>75</v>
      </c>
      <c r="R12" s="106">
        <v>0</v>
      </c>
      <c r="S12" s="106">
        <v>0</v>
      </c>
      <c r="T12" s="107">
        <v>0</v>
      </c>
      <c r="U12" s="107">
        <v>85</v>
      </c>
      <c r="V12" s="22">
        <f t="shared" si="3"/>
        <v>42.5</v>
      </c>
      <c r="W12" s="108"/>
      <c r="X12" s="109"/>
      <c r="Y12" s="107">
        <v>0</v>
      </c>
      <c r="Z12" s="107">
        <v>85</v>
      </c>
      <c r="AA12" s="22">
        <f t="shared" si="4"/>
        <v>42.5</v>
      </c>
      <c r="AB12" s="108"/>
      <c r="AC12" s="109"/>
      <c r="AD12" s="107">
        <v>0</v>
      </c>
      <c r="AE12" s="107">
        <v>60</v>
      </c>
      <c r="AF12" s="22">
        <f t="shared" si="5"/>
        <v>30</v>
      </c>
      <c r="AG12" s="110">
        <v>0</v>
      </c>
      <c r="AH12" s="111"/>
      <c r="AI12" s="112">
        <v>0</v>
      </c>
      <c r="AJ12" s="112">
        <v>60</v>
      </c>
      <c r="AK12" s="22">
        <f t="shared" si="6"/>
        <v>30</v>
      </c>
      <c r="AL12" s="113"/>
      <c r="AM12" s="114"/>
      <c r="AN12" s="110"/>
      <c r="AO12" s="115" t="s">
        <v>9</v>
      </c>
      <c r="AP12" s="115">
        <v>0</v>
      </c>
      <c r="AQ12" s="70" t="e">
        <f t="shared" si="7"/>
        <v>#VALUE!</v>
      </c>
      <c r="AR12" s="114"/>
      <c r="AS12" s="50">
        <f t="shared" si="8"/>
        <v>41.428571428571431</v>
      </c>
      <c r="AT12" s="51">
        <f t="shared" si="9"/>
        <v>15.454545454545453</v>
      </c>
      <c r="AU12" s="52">
        <f t="shared" si="10"/>
        <v>32.737792207792211</v>
      </c>
      <c r="AW12" s="53">
        <f t="shared" si="11"/>
        <v>16.144433116883114</v>
      </c>
    </row>
    <row r="13" spans="2:55" ht="18" customHeight="1" x14ac:dyDescent="0.3">
      <c r="B13" s="3">
        <f t="shared" si="12"/>
        <v>12</v>
      </c>
      <c r="C13" s="19" t="s">
        <v>76</v>
      </c>
      <c r="D13" s="104">
        <v>5</v>
      </c>
      <c r="E13" s="105">
        <v>5</v>
      </c>
      <c r="F13" s="105">
        <v>85</v>
      </c>
      <c r="G13" s="22">
        <f t="shared" si="0"/>
        <v>92.5</v>
      </c>
      <c r="H13" s="106">
        <v>5</v>
      </c>
      <c r="I13" s="106">
        <v>5</v>
      </c>
      <c r="J13" s="105">
        <v>4.5</v>
      </c>
      <c r="K13" s="105">
        <v>60</v>
      </c>
      <c r="L13" s="22">
        <f t="shared" si="1"/>
        <v>75</v>
      </c>
      <c r="M13" s="106">
        <v>4</v>
      </c>
      <c r="N13" s="106">
        <v>1</v>
      </c>
      <c r="O13" s="105">
        <v>3.5</v>
      </c>
      <c r="P13" s="105">
        <v>75</v>
      </c>
      <c r="Q13" s="22">
        <f t="shared" si="2"/>
        <v>72.5</v>
      </c>
      <c r="R13" s="106">
        <v>3</v>
      </c>
      <c r="S13" s="106">
        <v>5</v>
      </c>
      <c r="T13" s="107">
        <v>5</v>
      </c>
      <c r="U13" s="107">
        <v>80</v>
      </c>
      <c r="V13" s="22">
        <f t="shared" si="3"/>
        <v>90</v>
      </c>
      <c r="W13" s="108">
        <v>5</v>
      </c>
      <c r="X13" s="109"/>
      <c r="Y13" s="107">
        <v>4</v>
      </c>
      <c r="Z13" s="107">
        <v>80</v>
      </c>
      <c r="AA13" s="22">
        <f t="shared" si="4"/>
        <v>80</v>
      </c>
      <c r="AB13" s="108">
        <v>3</v>
      </c>
      <c r="AC13" s="109"/>
      <c r="AD13" s="107">
        <v>4</v>
      </c>
      <c r="AE13" s="107">
        <v>70</v>
      </c>
      <c r="AF13" s="22">
        <f t="shared" si="5"/>
        <v>75</v>
      </c>
      <c r="AG13" s="110">
        <v>3</v>
      </c>
      <c r="AH13" s="111"/>
      <c r="AI13" s="112">
        <v>5</v>
      </c>
      <c r="AJ13" s="112">
        <v>70</v>
      </c>
      <c r="AK13" s="22">
        <f t="shared" si="6"/>
        <v>85</v>
      </c>
      <c r="AL13" s="113"/>
      <c r="AM13" s="114"/>
      <c r="AN13" s="110">
        <v>3</v>
      </c>
      <c r="AO13" s="115">
        <v>0</v>
      </c>
      <c r="AP13" s="115">
        <v>0</v>
      </c>
      <c r="AQ13" s="70">
        <f t="shared" si="7"/>
        <v>0</v>
      </c>
      <c r="AR13" s="114"/>
      <c r="AS13" s="50">
        <f t="shared" si="8"/>
        <v>81.428571428571431</v>
      </c>
      <c r="AT13" s="51">
        <f t="shared" si="9"/>
        <v>76.36363636363636</v>
      </c>
      <c r="AU13" s="52">
        <f t="shared" si="10"/>
        <v>79.660519480519483</v>
      </c>
      <c r="AW13" s="55">
        <f t="shared" si="11"/>
        <v>52.268092207792208</v>
      </c>
    </row>
    <row r="14" spans="2:55" ht="18" customHeight="1" x14ac:dyDescent="0.3">
      <c r="B14" s="3">
        <f t="shared" si="12"/>
        <v>13</v>
      </c>
      <c r="C14" s="19" t="s">
        <v>77</v>
      </c>
      <c r="D14" s="104">
        <v>5</v>
      </c>
      <c r="E14" s="105">
        <v>5</v>
      </c>
      <c r="F14" s="105">
        <v>80</v>
      </c>
      <c r="G14" s="22">
        <f t="shared" si="0"/>
        <v>90</v>
      </c>
      <c r="H14" s="106">
        <v>5</v>
      </c>
      <c r="I14" s="106">
        <v>5</v>
      </c>
      <c r="J14" s="105">
        <v>3</v>
      </c>
      <c r="K14" s="105">
        <v>65</v>
      </c>
      <c r="L14" s="22">
        <f t="shared" si="1"/>
        <v>62.5</v>
      </c>
      <c r="M14" s="106">
        <v>3</v>
      </c>
      <c r="N14" s="106"/>
      <c r="O14" s="105">
        <v>5</v>
      </c>
      <c r="P14" s="105">
        <v>0</v>
      </c>
      <c r="Q14" s="22">
        <f t="shared" si="2"/>
        <v>50</v>
      </c>
      <c r="R14" s="106"/>
      <c r="S14" s="106"/>
      <c r="T14" s="107">
        <v>4.5</v>
      </c>
      <c r="U14" s="107">
        <v>0</v>
      </c>
      <c r="V14" s="22">
        <f t="shared" si="3"/>
        <v>45</v>
      </c>
      <c r="W14" s="108"/>
      <c r="X14" s="114"/>
      <c r="Y14" s="107">
        <v>5</v>
      </c>
      <c r="Z14" s="107">
        <v>0</v>
      </c>
      <c r="AA14" s="22">
        <f t="shared" si="4"/>
        <v>50</v>
      </c>
      <c r="AB14" s="108"/>
      <c r="AC14" s="114"/>
      <c r="AD14" s="107">
        <v>4</v>
      </c>
      <c r="AE14" s="107">
        <v>0</v>
      </c>
      <c r="AF14" s="22">
        <f t="shared" si="5"/>
        <v>40</v>
      </c>
      <c r="AG14" s="110"/>
      <c r="AH14" s="111"/>
      <c r="AI14" s="112">
        <v>5</v>
      </c>
      <c r="AJ14" s="112">
        <v>0</v>
      </c>
      <c r="AK14" s="22">
        <f t="shared" si="6"/>
        <v>50</v>
      </c>
      <c r="AL14" s="113"/>
      <c r="AM14" s="114"/>
      <c r="AN14" s="110">
        <v>0</v>
      </c>
      <c r="AO14" s="115">
        <v>0</v>
      </c>
      <c r="AP14" s="115">
        <v>0</v>
      </c>
      <c r="AQ14" s="70">
        <f t="shared" si="7"/>
        <v>0</v>
      </c>
      <c r="AR14" s="114" t="s">
        <v>9</v>
      </c>
      <c r="AS14" s="50">
        <f t="shared" si="8"/>
        <v>55.357142857142854</v>
      </c>
      <c r="AT14" s="51">
        <f t="shared" si="9"/>
        <v>32.727272727272727</v>
      </c>
      <c r="AU14" s="52">
        <f t="shared" si="10"/>
        <v>47.766038961038959</v>
      </c>
      <c r="AW14" s="53">
        <f t="shared" si="11"/>
        <v>26.965259415584413</v>
      </c>
    </row>
    <row r="15" spans="2:55" ht="18" customHeight="1" x14ac:dyDescent="0.3">
      <c r="B15" s="3">
        <f t="shared" si="12"/>
        <v>14</v>
      </c>
      <c r="C15" s="19" t="s">
        <v>78</v>
      </c>
      <c r="D15" s="104" t="s">
        <v>7</v>
      </c>
      <c r="E15" s="105">
        <v>5</v>
      </c>
      <c r="F15" s="105">
        <v>75</v>
      </c>
      <c r="G15" s="22">
        <f t="shared" si="0"/>
        <v>87.5</v>
      </c>
      <c r="H15" s="106">
        <v>5</v>
      </c>
      <c r="I15" s="106">
        <v>4</v>
      </c>
      <c r="J15" s="105">
        <v>5</v>
      </c>
      <c r="K15" s="105">
        <v>90</v>
      </c>
      <c r="L15" s="22">
        <f t="shared" si="1"/>
        <v>95</v>
      </c>
      <c r="M15" s="106">
        <v>5</v>
      </c>
      <c r="N15" s="106">
        <v>4</v>
      </c>
      <c r="O15" s="105">
        <v>5</v>
      </c>
      <c r="P15" s="105">
        <v>60</v>
      </c>
      <c r="Q15" s="22">
        <f t="shared" si="2"/>
        <v>80</v>
      </c>
      <c r="R15" s="106">
        <v>4</v>
      </c>
      <c r="S15" s="106">
        <v>5</v>
      </c>
      <c r="T15" s="107">
        <v>5</v>
      </c>
      <c r="U15" s="107">
        <v>80</v>
      </c>
      <c r="V15" s="22">
        <f t="shared" si="3"/>
        <v>90</v>
      </c>
      <c r="W15" s="108">
        <v>5</v>
      </c>
      <c r="X15" s="114"/>
      <c r="Y15" s="107">
        <v>5</v>
      </c>
      <c r="Z15" s="107">
        <v>80</v>
      </c>
      <c r="AA15" s="22">
        <f t="shared" si="4"/>
        <v>90</v>
      </c>
      <c r="AB15" s="108">
        <v>4.5</v>
      </c>
      <c r="AC15" s="114"/>
      <c r="AD15" s="107">
        <v>5</v>
      </c>
      <c r="AE15" s="107">
        <v>80</v>
      </c>
      <c r="AF15" s="22">
        <f t="shared" si="5"/>
        <v>90</v>
      </c>
      <c r="AG15" s="110">
        <v>5</v>
      </c>
      <c r="AH15" s="111"/>
      <c r="AI15" s="112">
        <v>5</v>
      </c>
      <c r="AJ15" s="112">
        <v>80</v>
      </c>
      <c r="AK15" s="22">
        <f t="shared" si="6"/>
        <v>90</v>
      </c>
      <c r="AL15" s="113"/>
      <c r="AM15" s="114"/>
      <c r="AN15" s="110">
        <v>3</v>
      </c>
      <c r="AO15" s="115">
        <v>0</v>
      </c>
      <c r="AP15" s="115">
        <v>0</v>
      </c>
      <c r="AQ15" s="70">
        <f t="shared" si="7"/>
        <v>0</v>
      </c>
      <c r="AR15" s="114"/>
      <c r="AS15" s="50">
        <f t="shared" si="8"/>
        <v>88.928571428571431</v>
      </c>
      <c r="AT15" s="51">
        <f t="shared" si="9"/>
        <v>90</v>
      </c>
      <c r="AU15" s="52">
        <f t="shared" si="10"/>
        <v>89.196428571428584</v>
      </c>
      <c r="AW15" s="53">
        <f t="shared" si="11"/>
        <v>60.030803571428571</v>
      </c>
    </row>
    <row r="16" spans="2:55" ht="18" customHeight="1" x14ac:dyDescent="0.3">
      <c r="B16" s="3">
        <f t="shared" si="12"/>
        <v>15</v>
      </c>
      <c r="C16" s="19" t="s">
        <v>79</v>
      </c>
      <c r="D16" s="104" t="s">
        <v>7</v>
      </c>
      <c r="E16" s="105">
        <v>5</v>
      </c>
      <c r="F16" s="105">
        <v>80</v>
      </c>
      <c r="G16" s="22">
        <f t="shared" si="0"/>
        <v>90</v>
      </c>
      <c r="H16" s="106">
        <v>5</v>
      </c>
      <c r="I16" s="106">
        <v>5</v>
      </c>
      <c r="J16" s="105">
        <v>5</v>
      </c>
      <c r="K16" s="105">
        <v>65</v>
      </c>
      <c r="L16" s="22">
        <f t="shared" si="1"/>
        <v>82.5</v>
      </c>
      <c r="M16" s="106">
        <v>5</v>
      </c>
      <c r="N16" s="106"/>
      <c r="O16" s="105">
        <v>5</v>
      </c>
      <c r="P16" s="105">
        <v>70</v>
      </c>
      <c r="Q16" s="22">
        <f t="shared" si="2"/>
        <v>85</v>
      </c>
      <c r="R16" s="106">
        <v>4.7</v>
      </c>
      <c r="S16" s="106"/>
      <c r="T16" s="107">
        <v>5</v>
      </c>
      <c r="U16" s="107">
        <v>90</v>
      </c>
      <c r="V16" s="22">
        <f t="shared" si="3"/>
        <v>95</v>
      </c>
      <c r="W16" s="108"/>
      <c r="X16" s="109"/>
      <c r="Y16" s="107">
        <v>4.5</v>
      </c>
      <c r="Z16" s="107">
        <v>90</v>
      </c>
      <c r="AA16" s="22">
        <f t="shared" si="4"/>
        <v>90</v>
      </c>
      <c r="AB16" s="108">
        <v>4</v>
      </c>
      <c r="AC16" s="109"/>
      <c r="AD16" s="107">
        <v>5</v>
      </c>
      <c r="AE16" s="107">
        <v>80</v>
      </c>
      <c r="AF16" s="22">
        <f t="shared" si="5"/>
        <v>90</v>
      </c>
      <c r="AG16" s="110">
        <v>3</v>
      </c>
      <c r="AH16" s="111"/>
      <c r="AI16" s="112">
        <v>5</v>
      </c>
      <c r="AJ16" s="112">
        <v>80</v>
      </c>
      <c r="AK16" s="22">
        <f t="shared" si="6"/>
        <v>90</v>
      </c>
      <c r="AL16" s="113"/>
      <c r="AM16" s="114"/>
      <c r="AN16" s="110"/>
      <c r="AO16" s="115" t="s">
        <v>9</v>
      </c>
      <c r="AP16" s="115">
        <v>0</v>
      </c>
      <c r="AQ16" s="70" t="e">
        <f t="shared" si="7"/>
        <v>#VALUE!</v>
      </c>
      <c r="AR16" s="114"/>
      <c r="AS16" s="50">
        <f t="shared" si="8"/>
        <v>88.928571428571431</v>
      </c>
      <c r="AT16" s="51">
        <f t="shared" si="9"/>
        <v>57.63636363636364</v>
      </c>
      <c r="AU16" s="52">
        <f t="shared" si="10"/>
        <v>78.419337662337668</v>
      </c>
      <c r="AW16" s="53">
        <f t="shared" si="11"/>
        <v>45.578659935064934</v>
      </c>
    </row>
    <row r="17" spans="2:51" ht="18" customHeight="1" x14ac:dyDescent="0.3">
      <c r="B17" s="3">
        <f t="shared" si="12"/>
        <v>16</v>
      </c>
      <c r="C17" s="19" t="s">
        <v>80</v>
      </c>
      <c r="D17" s="104" t="s">
        <v>7</v>
      </c>
      <c r="E17" s="105">
        <v>5</v>
      </c>
      <c r="F17" s="105">
        <v>80</v>
      </c>
      <c r="G17" s="22">
        <f t="shared" si="0"/>
        <v>90</v>
      </c>
      <c r="H17" s="106"/>
      <c r="I17" s="106">
        <v>4</v>
      </c>
      <c r="J17" s="105">
        <v>5</v>
      </c>
      <c r="K17" s="105">
        <v>80</v>
      </c>
      <c r="L17" s="22">
        <f t="shared" si="1"/>
        <v>90</v>
      </c>
      <c r="M17" s="106"/>
      <c r="N17" s="106">
        <v>3</v>
      </c>
      <c r="O17" s="105">
        <v>5</v>
      </c>
      <c r="P17" s="105">
        <v>65</v>
      </c>
      <c r="Q17" s="22">
        <f t="shared" si="2"/>
        <v>82.5</v>
      </c>
      <c r="R17" s="106"/>
      <c r="S17" s="106"/>
      <c r="T17" s="107">
        <v>5</v>
      </c>
      <c r="U17" s="107">
        <v>50</v>
      </c>
      <c r="V17" s="22">
        <f t="shared" si="3"/>
        <v>75</v>
      </c>
      <c r="W17" s="108"/>
      <c r="X17" s="109"/>
      <c r="Y17" s="107">
        <v>5</v>
      </c>
      <c r="Z17" s="107">
        <v>50</v>
      </c>
      <c r="AA17" s="22">
        <f t="shared" si="4"/>
        <v>75</v>
      </c>
      <c r="AB17" s="108"/>
      <c r="AC17" s="109"/>
      <c r="AD17" s="107">
        <v>0</v>
      </c>
      <c r="AE17" s="107">
        <v>0</v>
      </c>
      <c r="AF17" s="22">
        <f t="shared" si="5"/>
        <v>0</v>
      </c>
      <c r="AG17" s="110"/>
      <c r="AH17" s="111"/>
      <c r="AI17" s="112">
        <v>0</v>
      </c>
      <c r="AJ17" s="112">
        <v>0</v>
      </c>
      <c r="AK17" s="22">
        <f t="shared" si="6"/>
        <v>0</v>
      </c>
      <c r="AL17" s="113"/>
      <c r="AM17" s="114"/>
      <c r="AN17" s="110"/>
      <c r="AO17" s="115">
        <v>0</v>
      </c>
      <c r="AP17" s="115">
        <v>0</v>
      </c>
      <c r="AQ17" s="70">
        <f t="shared" si="7"/>
        <v>0</v>
      </c>
      <c r="AR17" s="114" t="s">
        <v>9</v>
      </c>
      <c r="AS17" s="50">
        <f t="shared" si="8"/>
        <v>58.928571428571431</v>
      </c>
      <c r="AT17" s="51">
        <f t="shared" si="9"/>
        <v>21.81818181818182</v>
      </c>
      <c r="AU17" s="52">
        <f t="shared" si="10"/>
        <v>46.511883116883119</v>
      </c>
      <c r="AW17" s="53">
        <f t="shared" si="11"/>
        <v>22.890571753246753</v>
      </c>
    </row>
    <row r="18" spans="2:51" ht="18" customHeight="1" x14ac:dyDescent="0.3">
      <c r="B18" s="3">
        <f t="shared" si="12"/>
        <v>17</v>
      </c>
      <c r="C18" s="19" t="s">
        <v>81</v>
      </c>
      <c r="D18" s="104">
        <v>5</v>
      </c>
      <c r="E18" s="105">
        <v>4.8</v>
      </c>
      <c r="F18" s="105">
        <v>75</v>
      </c>
      <c r="G18" s="22">
        <f t="shared" si="0"/>
        <v>85.5</v>
      </c>
      <c r="H18" s="106">
        <v>5</v>
      </c>
      <c r="I18" s="106">
        <v>5</v>
      </c>
      <c r="J18" s="105">
        <v>4</v>
      </c>
      <c r="K18" s="105">
        <v>50</v>
      </c>
      <c r="L18" s="22">
        <f t="shared" si="1"/>
        <v>65</v>
      </c>
      <c r="M18" s="106">
        <v>5</v>
      </c>
      <c r="N18" s="106">
        <v>4.5</v>
      </c>
      <c r="O18" s="105">
        <v>3.5</v>
      </c>
      <c r="P18" s="105">
        <v>55</v>
      </c>
      <c r="Q18" s="22">
        <f t="shared" si="2"/>
        <v>62.5</v>
      </c>
      <c r="R18" s="106">
        <v>0</v>
      </c>
      <c r="S18" s="106"/>
      <c r="T18" s="107">
        <v>5</v>
      </c>
      <c r="U18" s="107">
        <v>60</v>
      </c>
      <c r="V18" s="22">
        <f t="shared" si="3"/>
        <v>80</v>
      </c>
      <c r="W18" s="108"/>
      <c r="X18" s="109"/>
      <c r="Y18" s="107">
        <v>4</v>
      </c>
      <c r="Z18" s="107">
        <v>60</v>
      </c>
      <c r="AA18" s="22">
        <f t="shared" si="4"/>
        <v>70</v>
      </c>
      <c r="AB18" s="108">
        <v>0</v>
      </c>
      <c r="AC18" s="109"/>
      <c r="AD18" s="107">
        <v>4</v>
      </c>
      <c r="AE18" s="107">
        <v>50</v>
      </c>
      <c r="AF18" s="22">
        <f t="shared" si="5"/>
        <v>65</v>
      </c>
      <c r="AG18" s="110">
        <v>0</v>
      </c>
      <c r="AH18" s="111"/>
      <c r="AI18" s="112">
        <v>0</v>
      </c>
      <c r="AJ18" s="112">
        <v>50</v>
      </c>
      <c r="AK18" s="22">
        <f t="shared" si="6"/>
        <v>25</v>
      </c>
      <c r="AL18" s="113"/>
      <c r="AM18" s="114" t="s">
        <v>9</v>
      </c>
      <c r="AN18" s="110"/>
      <c r="AO18" s="115">
        <v>0</v>
      </c>
      <c r="AP18" s="115">
        <v>0</v>
      </c>
      <c r="AQ18" s="70">
        <f t="shared" si="7"/>
        <v>0</v>
      </c>
      <c r="AR18" s="114"/>
      <c r="AS18" s="50">
        <f t="shared" si="8"/>
        <v>64.714285714285708</v>
      </c>
      <c r="AT18" s="51">
        <f t="shared" si="9"/>
        <v>44.545454545454547</v>
      </c>
      <c r="AU18" s="52">
        <f t="shared" si="10"/>
        <v>57.93335064935065</v>
      </c>
      <c r="AW18" s="53">
        <f t="shared" si="11"/>
        <v>34.330399740259736</v>
      </c>
    </row>
    <row r="19" spans="2:51" s="103" customFormat="1" ht="178.5" customHeight="1" x14ac:dyDescent="0.3">
      <c r="D19" s="85" t="s">
        <v>38</v>
      </c>
      <c r="E19" s="82" t="s">
        <v>37</v>
      </c>
      <c r="F19" s="83"/>
      <c r="G19" s="84"/>
      <c r="H19" s="85" t="s">
        <v>39</v>
      </c>
      <c r="I19" s="85" t="s">
        <v>41</v>
      </c>
      <c r="J19" s="82" t="s">
        <v>40</v>
      </c>
      <c r="K19" s="83"/>
      <c r="L19" s="84"/>
      <c r="M19" s="85" t="s">
        <v>42</v>
      </c>
      <c r="N19" s="85" t="s">
        <v>82</v>
      </c>
      <c r="O19" s="82" t="s">
        <v>45</v>
      </c>
      <c r="P19" s="83"/>
      <c r="Q19" s="84"/>
      <c r="R19" s="85" t="s">
        <v>83</v>
      </c>
      <c r="S19" s="85" t="s">
        <v>48</v>
      </c>
      <c r="T19" s="82" t="s">
        <v>51</v>
      </c>
      <c r="U19" s="83"/>
      <c r="V19" s="84"/>
      <c r="W19" s="85" t="s">
        <v>50</v>
      </c>
      <c r="X19" s="117" t="s">
        <v>84</v>
      </c>
      <c r="Y19" s="82" t="s">
        <v>53</v>
      </c>
      <c r="Z19" s="83"/>
      <c r="AA19" s="84"/>
      <c r="AB19" s="85" t="s">
        <v>85</v>
      </c>
      <c r="AC19" s="117" t="s">
        <v>55</v>
      </c>
      <c r="AD19" s="82" t="s">
        <v>56</v>
      </c>
      <c r="AE19" s="83"/>
      <c r="AF19" s="84"/>
      <c r="AG19" s="85" t="s">
        <v>57</v>
      </c>
      <c r="AH19" s="118" t="s">
        <v>86</v>
      </c>
      <c r="AI19" s="82" t="s">
        <v>60</v>
      </c>
      <c r="AJ19" s="83"/>
      <c r="AK19" s="84"/>
      <c r="AL19" s="119"/>
      <c r="AM19" s="117" t="s">
        <v>87</v>
      </c>
      <c r="AN19" s="85" t="s">
        <v>88</v>
      </c>
      <c r="AO19" s="94" t="s">
        <v>89</v>
      </c>
      <c r="AP19" s="95"/>
      <c r="AQ19" s="96"/>
      <c r="AR19" s="117" t="s">
        <v>90</v>
      </c>
      <c r="AS19" s="120"/>
      <c r="AT19" s="120"/>
      <c r="AU19" s="120"/>
      <c r="AV19" s="120"/>
      <c r="AW19" s="120"/>
      <c r="AX19" s="120"/>
      <c r="AY19" s="120"/>
    </row>
  </sheetData>
  <mergeCells count="8">
    <mergeCell ref="AI19:AK19"/>
    <mergeCell ref="AO19:AQ19"/>
    <mergeCell ref="E19:G19"/>
    <mergeCell ref="J19:L19"/>
    <mergeCell ref="O19:Q19"/>
    <mergeCell ref="T19:V19"/>
    <mergeCell ref="Y19:AA19"/>
    <mergeCell ref="AD19:AF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18"/>
  <sheetViews>
    <sheetView topLeftCell="C2" zoomScale="68" zoomScaleNormal="68" workbookViewId="0">
      <selection activeCell="A19" sqref="A19:XFD19"/>
    </sheetView>
  </sheetViews>
  <sheetFormatPr defaultRowHeight="18.75" x14ac:dyDescent="0.3"/>
  <cols>
    <col min="2" max="2" width="3" customWidth="1"/>
    <col min="3" max="3" width="31.109375" customWidth="1"/>
    <col min="4" max="5" width="4.109375" customWidth="1"/>
    <col min="6" max="6" width="5.109375" customWidth="1"/>
    <col min="7" max="8" width="3.88671875" customWidth="1"/>
    <col min="9" max="9" width="3.44140625" customWidth="1"/>
    <col min="10" max="10" width="3.88671875" customWidth="1"/>
    <col min="11" max="11" width="4.88671875" customWidth="1"/>
    <col min="12" max="15" width="3.88671875" customWidth="1"/>
    <col min="16" max="16" width="4.6640625" customWidth="1"/>
    <col min="17" max="17" width="3.77734375" customWidth="1"/>
    <col min="18" max="20" width="3.88671875" customWidth="1"/>
    <col min="21" max="21" width="5.21875" customWidth="1"/>
    <col min="22" max="23" width="3.88671875" customWidth="1"/>
    <col min="24" max="25" width="3.88671875" style="133" customWidth="1"/>
    <col min="26" max="26" width="4.44140625" style="133" customWidth="1"/>
    <col min="27" max="30" width="3.88671875" style="133" customWidth="1"/>
    <col min="31" max="31" width="4.33203125" style="133" customWidth="1"/>
    <col min="32" max="33" width="3.88671875" style="133" customWidth="1"/>
    <col min="34" max="35" width="3.21875" customWidth="1"/>
    <col min="36" max="36" width="4.21875" customWidth="1"/>
    <col min="37" max="37" width="3.88671875" customWidth="1"/>
    <col min="38" max="38" width="3.88671875" style="134" customWidth="1"/>
    <col min="39" max="41" width="3.88671875" customWidth="1"/>
    <col min="42" max="42" width="4.44140625" customWidth="1"/>
    <col min="43" max="44" width="4" customWidth="1"/>
    <col min="45" max="45" width="6.21875" customWidth="1"/>
    <col min="46" max="46" width="6.33203125" customWidth="1"/>
    <col min="47" max="47" width="5.21875" hidden="1" customWidth="1"/>
    <col min="48" max="48" width="6.33203125" customWidth="1"/>
  </cols>
  <sheetData>
    <row r="2" spans="2:52" ht="85.5" customHeight="1" x14ac:dyDescent="0.3">
      <c r="B2" s="3"/>
      <c r="C2" s="3"/>
      <c r="D2" s="99">
        <v>44236</v>
      </c>
      <c r="E2" s="99">
        <v>44236</v>
      </c>
      <c r="F2" s="4" t="s">
        <v>1</v>
      </c>
      <c r="G2" s="98">
        <v>44239</v>
      </c>
      <c r="H2" s="98">
        <v>44243</v>
      </c>
      <c r="I2" s="99">
        <v>44250</v>
      </c>
      <c r="J2" s="99">
        <v>44250</v>
      </c>
      <c r="K2" s="4" t="s">
        <v>1</v>
      </c>
      <c r="L2" s="98">
        <v>44253</v>
      </c>
      <c r="M2" s="98">
        <v>44257</v>
      </c>
      <c r="N2" s="99">
        <v>44264</v>
      </c>
      <c r="O2" s="99">
        <v>44264</v>
      </c>
      <c r="P2" s="4" t="s">
        <v>1</v>
      </c>
      <c r="Q2" s="98">
        <v>44267</v>
      </c>
      <c r="R2" s="98">
        <v>44271</v>
      </c>
      <c r="S2" s="99">
        <v>44278</v>
      </c>
      <c r="T2" s="99">
        <v>44278</v>
      </c>
      <c r="U2" s="4" t="s">
        <v>1</v>
      </c>
      <c r="V2" s="98">
        <v>44281</v>
      </c>
      <c r="W2" s="102">
        <v>44285</v>
      </c>
      <c r="X2" s="99">
        <v>44292</v>
      </c>
      <c r="Y2" s="99">
        <v>44292</v>
      </c>
      <c r="Z2" s="4" t="s">
        <v>1</v>
      </c>
      <c r="AA2" s="98">
        <v>44295</v>
      </c>
      <c r="AB2" s="102">
        <v>44299</v>
      </c>
      <c r="AC2" s="99">
        <v>44306</v>
      </c>
      <c r="AD2" s="99">
        <v>44306</v>
      </c>
      <c r="AE2" s="4" t="s">
        <v>1</v>
      </c>
      <c r="AF2" s="102">
        <v>44309</v>
      </c>
      <c r="AG2" s="98">
        <v>44313</v>
      </c>
      <c r="AH2" s="101">
        <v>44320</v>
      </c>
      <c r="AI2" s="101">
        <v>44320</v>
      </c>
      <c r="AJ2" s="7" t="s">
        <v>1</v>
      </c>
      <c r="AK2" s="102">
        <v>44323</v>
      </c>
      <c r="AL2" s="121"/>
      <c r="AM2" s="98">
        <v>44327</v>
      </c>
      <c r="AN2" s="99">
        <v>44334</v>
      </c>
      <c r="AO2" s="99">
        <v>44334</v>
      </c>
      <c r="AP2" s="4" t="s">
        <v>1</v>
      </c>
      <c r="AQ2" s="102">
        <v>44337</v>
      </c>
      <c r="AR2" s="102">
        <v>44341</v>
      </c>
      <c r="AS2" s="16" t="s">
        <v>2</v>
      </c>
      <c r="AT2" s="16" t="s">
        <v>3</v>
      </c>
      <c r="AU2" s="17" t="s">
        <v>4</v>
      </c>
      <c r="AV2" s="17" t="s">
        <v>5</v>
      </c>
      <c r="AZ2" t="s">
        <v>91</v>
      </c>
    </row>
    <row r="3" spans="2:52" ht="15" customHeight="1" x14ac:dyDescent="0.3">
      <c r="B3" s="18">
        <v>1</v>
      </c>
      <c r="C3" s="19" t="s">
        <v>92</v>
      </c>
      <c r="D3" s="105">
        <v>5</v>
      </c>
      <c r="E3" s="105">
        <v>50</v>
      </c>
      <c r="F3" s="22">
        <f t="shared" ref="F3:F16" si="0">AVERAGE(D3*100/5,E3)</f>
        <v>75</v>
      </c>
      <c r="G3" s="106">
        <v>5</v>
      </c>
      <c r="H3" s="106">
        <v>5</v>
      </c>
      <c r="I3" s="105">
        <v>5</v>
      </c>
      <c r="J3" s="105">
        <v>60</v>
      </c>
      <c r="K3" s="22">
        <f t="shared" ref="K3:K16" si="1">AVERAGE(I3*100/5,J3)</f>
        <v>80</v>
      </c>
      <c r="L3" s="106">
        <v>2</v>
      </c>
      <c r="M3" s="106">
        <v>4</v>
      </c>
      <c r="N3" s="105">
        <v>4.5</v>
      </c>
      <c r="O3" s="105">
        <v>65</v>
      </c>
      <c r="P3" s="22">
        <f t="shared" ref="P3:P16" si="2">AVERAGE(N3*100/5,O3)</f>
        <v>77.5</v>
      </c>
      <c r="Q3" s="106">
        <v>0</v>
      </c>
      <c r="R3" s="106"/>
      <c r="S3" s="105">
        <v>3</v>
      </c>
      <c r="T3" s="105">
        <v>50</v>
      </c>
      <c r="U3" s="22">
        <f t="shared" ref="U3:U16" si="3">AVERAGE(S3*100/5,T3)</f>
        <v>55</v>
      </c>
      <c r="V3" s="108">
        <v>2</v>
      </c>
      <c r="W3" s="122" t="s">
        <v>9</v>
      </c>
      <c r="X3" s="107">
        <v>4.5</v>
      </c>
      <c r="Y3" s="107">
        <v>50</v>
      </c>
      <c r="Z3" s="22">
        <f t="shared" ref="Z3:Z16" si="4">AVERAGE(X3*100/5,Y3)</f>
        <v>70</v>
      </c>
      <c r="AA3" s="108">
        <v>2</v>
      </c>
      <c r="AB3" s="122" t="s">
        <v>9</v>
      </c>
      <c r="AC3" s="107">
        <v>3.5</v>
      </c>
      <c r="AD3" s="107">
        <v>70</v>
      </c>
      <c r="AE3" s="22">
        <f t="shared" ref="AE3:AE16" si="5">AVERAGE(AC3*100/5,AD3)</f>
        <v>70</v>
      </c>
      <c r="AF3" s="122" t="s">
        <v>9</v>
      </c>
      <c r="AG3" s="108">
        <v>5</v>
      </c>
      <c r="AH3" s="123">
        <v>0</v>
      </c>
      <c r="AI3" s="123">
        <v>0</v>
      </c>
      <c r="AJ3" s="124">
        <f t="shared" ref="AJ3:AJ16" si="6">AVERAGE(AH3*100/5,AI3)</f>
        <v>0</v>
      </c>
      <c r="AK3" s="122"/>
      <c r="AL3" s="125"/>
      <c r="AM3" s="108">
        <v>5</v>
      </c>
      <c r="AN3" s="107">
        <v>5</v>
      </c>
      <c r="AO3" s="107">
        <v>70</v>
      </c>
      <c r="AP3" s="35">
        <f t="shared" ref="AP3:AP16" si="7">AVERAGE(AN3*100/5,AO3)</f>
        <v>85</v>
      </c>
      <c r="AQ3" s="122"/>
      <c r="AR3" s="122" t="s">
        <v>9</v>
      </c>
      <c r="AS3" s="50">
        <f>(F3+K3+P3+U3+Z3+AE3+AP3)/7</f>
        <v>73.214285714285708</v>
      </c>
      <c r="AT3" s="50">
        <f>100*(G3+H3+L3+M3+Q3+R3+V3+AA3+AG3+AM3)/10/5</f>
        <v>60</v>
      </c>
      <c r="AU3" s="52">
        <f t="shared" ref="AU3:AU16" si="8">(AS3+AT3)/2</f>
        <v>66.607142857142861</v>
      </c>
      <c r="AV3" s="53">
        <f>AS3*33.5/100+AT3*33.5/100</f>
        <v>44.626785714285717</v>
      </c>
    </row>
    <row r="4" spans="2:52" ht="17.25" customHeight="1" x14ac:dyDescent="0.3">
      <c r="B4" s="18">
        <f t="shared" ref="B4:B16" si="9">B3+1</f>
        <v>2</v>
      </c>
      <c r="C4" s="19" t="s">
        <v>93</v>
      </c>
      <c r="D4" s="105">
        <v>1</v>
      </c>
      <c r="E4" s="105">
        <v>1</v>
      </c>
      <c r="F4" s="22">
        <f t="shared" si="0"/>
        <v>10.5</v>
      </c>
      <c r="G4" s="106">
        <v>1</v>
      </c>
      <c r="H4" s="106">
        <v>1</v>
      </c>
      <c r="I4" s="105">
        <v>1</v>
      </c>
      <c r="J4" s="105">
        <v>1</v>
      </c>
      <c r="K4" s="22">
        <f t="shared" si="1"/>
        <v>10.5</v>
      </c>
      <c r="L4" s="106">
        <v>1</v>
      </c>
      <c r="M4" s="106">
        <v>0</v>
      </c>
      <c r="N4" s="105">
        <v>0</v>
      </c>
      <c r="O4" s="105">
        <v>0</v>
      </c>
      <c r="P4" s="22">
        <f t="shared" si="2"/>
        <v>0</v>
      </c>
      <c r="Q4" s="106">
        <v>0</v>
      </c>
      <c r="R4" s="106">
        <v>0</v>
      </c>
      <c r="S4" s="105">
        <v>0</v>
      </c>
      <c r="T4" s="105">
        <v>0</v>
      </c>
      <c r="U4" s="22">
        <f t="shared" si="3"/>
        <v>0</v>
      </c>
      <c r="V4" s="116">
        <v>0</v>
      </c>
      <c r="W4" s="122" t="s">
        <v>9</v>
      </c>
      <c r="X4" s="107">
        <v>0</v>
      </c>
      <c r="Y4" s="107">
        <v>0</v>
      </c>
      <c r="Z4" s="22">
        <f t="shared" si="4"/>
        <v>0</v>
      </c>
      <c r="AA4" s="108">
        <v>0</v>
      </c>
      <c r="AB4" s="122" t="s">
        <v>9</v>
      </c>
      <c r="AC4" s="107">
        <v>0</v>
      </c>
      <c r="AD4" s="107">
        <v>0</v>
      </c>
      <c r="AE4" s="22">
        <f t="shared" si="5"/>
        <v>0</v>
      </c>
      <c r="AF4" s="122" t="s">
        <v>9</v>
      </c>
      <c r="AG4" s="108">
        <v>0</v>
      </c>
      <c r="AH4" s="123">
        <v>0</v>
      </c>
      <c r="AI4" s="123">
        <v>0</v>
      </c>
      <c r="AJ4" s="124">
        <f t="shared" si="6"/>
        <v>0</v>
      </c>
      <c r="AK4" s="122" t="s">
        <v>9</v>
      </c>
      <c r="AL4" s="125"/>
      <c r="AM4" s="108">
        <v>1</v>
      </c>
      <c r="AN4" s="107">
        <v>1</v>
      </c>
      <c r="AO4" s="107">
        <v>1</v>
      </c>
      <c r="AP4" s="35">
        <f t="shared" si="7"/>
        <v>10.5</v>
      </c>
      <c r="AQ4" s="122"/>
      <c r="AR4" s="122"/>
      <c r="AS4" s="50">
        <f t="shared" ref="AS4:AS16" si="10">(F4+K4+P4+U4+Z4+AE4+AP4)/7</f>
        <v>4.5</v>
      </c>
      <c r="AT4" s="50">
        <f t="shared" ref="AT4:AT16" si="11">100*(G4+H4+L4+M4+Q4+R4+V4+AA4+AG4+AM4)/10/5</f>
        <v>8</v>
      </c>
      <c r="AU4" s="52">
        <f t="shared" si="8"/>
        <v>6.25</v>
      </c>
      <c r="AV4" s="53">
        <f t="shared" ref="AV4:AV16" si="12">AS4*33.5/100+AT4*33.5/100</f>
        <v>4.1875</v>
      </c>
    </row>
    <row r="5" spans="2:52" ht="15.75" customHeight="1" x14ac:dyDescent="0.3">
      <c r="B5" s="18">
        <f t="shared" si="9"/>
        <v>3</v>
      </c>
      <c r="C5" s="19" t="s">
        <v>94</v>
      </c>
      <c r="D5" s="105">
        <v>4.8</v>
      </c>
      <c r="E5" s="105">
        <v>90</v>
      </c>
      <c r="F5" s="22">
        <f t="shared" si="0"/>
        <v>93</v>
      </c>
      <c r="G5" s="106">
        <v>5</v>
      </c>
      <c r="H5" s="106">
        <v>4.5</v>
      </c>
      <c r="I5" s="105">
        <v>4.9000000000000004</v>
      </c>
      <c r="J5" s="105">
        <v>70</v>
      </c>
      <c r="K5" s="22">
        <f t="shared" si="1"/>
        <v>84</v>
      </c>
      <c r="L5" s="106">
        <v>4.5</v>
      </c>
      <c r="M5" s="106">
        <v>4</v>
      </c>
      <c r="N5" s="105">
        <v>4</v>
      </c>
      <c r="O5" s="105">
        <v>85</v>
      </c>
      <c r="P5" s="22">
        <f t="shared" si="2"/>
        <v>82.5</v>
      </c>
      <c r="Q5" s="106">
        <v>3</v>
      </c>
      <c r="R5" s="106">
        <v>5</v>
      </c>
      <c r="S5" s="105">
        <v>4</v>
      </c>
      <c r="T5" s="105">
        <v>80</v>
      </c>
      <c r="U5" s="22">
        <f t="shared" si="3"/>
        <v>80</v>
      </c>
      <c r="V5" s="108">
        <v>4.5</v>
      </c>
      <c r="W5" s="122"/>
      <c r="X5" s="107">
        <v>3</v>
      </c>
      <c r="Y5" s="107">
        <v>80</v>
      </c>
      <c r="Z5" s="22">
        <f t="shared" si="4"/>
        <v>70</v>
      </c>
      <c r="AA5" s="108">
        <v>5</v>
      </c>
      <c r="AB5" s="122"/>
      <c r="AC5" s="105">
        <v>5</v>
      </c>
      <c r="AD5" s="107">
        <v>80</v>
      </c>
      <c r="AE5" s="22">
        <f t="shared" si="5"/>
        <v>90</v>
      </c>
      <c r="AF5" s="122" t="s">
        <v>9</v>
      </c>
      <c r="AG5" s="108">
        <v>5</v>
      </c>
      <c r="AH5" s="123">
        <v>0</v>
      </c>
      <c r="AI5" s="123">
        <v>0</v>
      </c>
      <c r="AJ5" s="124">
        <f t="shared" si="6"/>
        <v>0</v>
      </c>
      <c r="AK5" s="122"/>
      <c r="AL5" s="125"/>
      <c r="AM5" s="108">
        <v>4</v>
      </c>
      <c r="AN5" s="107">
        <v>5</v>
      </c>
      <c r="AO5" s="107">
        <v>80</v>
      </c>
      <c r="AP5" s="35">
        <f t="shared" si="7"/>
        <v>90</v>
      </c>
      <c r="AQ5" s="122"/>
      <c r="AR5" s="122"/>
      <c r="AS5" s="50">
        <f t="shared" si="10"/>
        <v>84.214285714285708</v>
      </c>
      <c r="AT5" s="50">
        <f t="shared" si="11"/>
        <v>89</v>
      </c>
      <c r="AU5" s="52">
        <f t="shared" si="8"/>
        <v>86.607142857142861</v>
      </c>
      <c r="AV5" s="53">
        <f t="shared" si="12"/>
        <v>58.026785714285708</v>
      </c>
    </row>
    <row r="6" spans="2:52" ht="15.75" customHeight="1" x14ac:dyDescent="0.3">
      <c r="B6" s="18">
        <f t="shared" si="9"/>
        <v>4</v>
      </c>
      <c r="C6" s="19" t="s">
        <v>95</v>
      </c>
      <c r="D6" s="105">
        <v>5</v>
      </c>
      <c r="E6" s="105">
        <v>80</v>
      </c>
      <c r="F6" s="22">
        <f t="shared" si="0"/>
        <v>90</v>
      </c>
      <c r="G6" s="106">
        <v>5</v>
      </c>
      <c r="H6" s="106">
        <v>5</v>
      </c>
      <c r="I6" s="105">
        <v>5</v>
      </c>
      <c r="J6" s="105">
        <v>75</v>
      </c>
      <c r="K6" s="22">
        <f t="shared" si="1"/>
        <v>87.5</v>
      </c>
      <c r="L6" s="106">
        <v>5</v>
      </c>
      <c r="M6" s="106">
        <v>4.8</v>
      </c>
      <c r="N6" s="105">
        <v>4.5</v>
      </c>
      <c r="O6" s="105">
        <v>65</v>
      </c>
      <c r="P6" s="22">
        <f t="shared" si="2"/>
        <v>77.5</v>
      </c>
      <c r="Q6" s="106"/>
      <c r="R6" s="106">
        <v>5</v>
      </c>
      <c r="S6" s="105">
        <v>4</v>
      </c>
      <c r="T6" s="105">
        <v>85</v>
      </c>
      <c r="U6" s="22">
        <f t="shared" si="3"/>
        <v>82.5</v>
      </c>
      <c r="V6" s="108">
        <v>5</v>
      </c>
      <c r="W6" s="122"/>
      <c r="X6" s="107">
        <v>5</v>
      </c>
      <c r="Y6" s="107">
        <v>85</v>
      </c>
      <c r="Z6" s="22">
        <f t="shared" si="4"/>
        <v>92.5</v>
      </c>
      <c r="AA6" s="108">
        <v>5</v>
      </c>
      <c r="AB6" s="122"/>
      <c r="AC6" s="105">
        <v>5</v>
      </c>
      <c r="AD6" s="107">
        <v>85</v>
      </c>
      <c r="AE6" s="22">
        <f t="shared" si="5"/>
        <v>92.5</v>
      </c>
      <c r="AF6" s="122"/>
      <c r="AG6" s="108">
        <v>5</v>
      </c>
      <c r="AH6" s="123">
        <v>0</v>
      </c>
      <c r="AI6" s="123">
        <v>0</v>
      </c>
      <c r="AJ6" s="124">
        <f t="shared" si="6"/>
        <v>0</v>
      </c>
      <c r="AK6" s="122"/>
      <c r="AL6" s="125"/>
      <c r="AM6" s="108">
        <v>3</v>
      </c>
      <c r="AN6" s="107">
        <v>4</v>
      </c>
      <c r="AO6" s="107">
        <v>85</v>
      </c>
      <c r="AP6" s="35">
        <f t="shared" si="7"/>
        <v>82.5</v>
      </c>
      <c r="AQ6" s="122"/>
      <c r="AR6" s="122"/>
      <c r="AS6" s="50">
        <f t="shared" si="10"/>
        <v>86.428571428571431</v>
      </c>
      <c r="AT6" s="50">
        <f t="shared" si="11"/>
        <v>85.6</v>
      </c>
      <c r="AU6" s="52">
        <f t="shared" si="8"/>
        <v>86.014285714285705</v>
      </c>
      <c r="AV6" s="53">
        <f t="shared" si="12"/>
        <v>57.629571428571431</v>
      </c>
    </row>
    <row r="7" spans="2:52" ht="16.5" customHeight="1" x14ac:dyDescent="0.3">
      <c r="B7" s="18">
        <f t="shared" si="9"/>
        <v>5</v>
      </c>
      <c r="C7" s="19" t="s">
        <v>96</v>
      </c>
      <c r="D7" s="105">
        <v>5</v>
      </c>
      <c r="E7" s="105">
        <v>90</v>
      </c>
      <c r="F7" s="22">
        <f t="shared" si="0"/>
        <v>95</v>
      </c>
      <c r="G7" s="106">
        <v>5</v>
      </c>
      <c r="H7" s="106">
        <v>5</v>
      </c>
      <c r="I7" s="105">
        <v>5</v>
      </c>
      <c r="J7" s="105">
        <v>75</v>
      </c>
      <c r="K7" s="22">
        <f t="shared" si="1"/>
        <v>87.5</v>
      </c>
      <c r="L7" s="106">
        <v>5</v>
      </c>
      <c r="M7" s="106">
        <v>4</v>
      </c>
      <c r="N7" s="105">
        <v>5</v>
      </c>
      <c r="O7" s="105">
        <v>80</v>
      </c>
      <c r="P7" s="22">
        <f t="shared" si="2"/>
        <v>90</v>
      </c>
      <c r="Q7" s="106">
        <v>5</v>
      </c>
      <c r="R7" s="106">
        <v>5</v>
      </c>
      <c r="S7" s="105">
        <v>5</v>
      </c>
      <c r="T7" s="105">
        <v>85</v>
      </c>
      <c r="U7" s="22">
        <f t="shared" si="3"/>
        <v>92.5</v>
      </c>
      <c r="V7" s="108">
        <v>4</v>
      </c>
      <c r="W7" s="122"/>
      <c r="X7" s="107">
        <v>5</v>
      </c>
      <c r="Y7" s="107">
        <v>85</v>
      </c>
      <c r="Z7" s="22">
        <f t="shared" si="4"/>
        <v>92.5</v>
      </c>
      <c r="AA7" s="108">
        <v>5</v>
      </c>
      <c r="AB7" s="122"/>
      <c r="AC7" s="105">
        <v>5</v>
      </c>
      <c r="AD7" s="107">
        <v>100</v>
      </c>
      <c r="AE7" s="22">
        <f t="shared" si="5"/>
        <v>100</v>
      </c>
      <c r="AF7" s="122"/>
      <c r="AG7" s="108">
        <v>4</v>
      </c>
      <c r="AH7" s="123">
        <v>0</v>
      </c>
      <c r="AI7" s="123">
        <v>0</v>
      </c>
      <c r="AJ7" s="124">
        <f t="shared" si="6"/>
        <v>0</v>
      </c>
      <c r="AK7" s="122"/>
      <c r="AL7" s="125"/>
      <c r="AM7" s="108">
        <v>5</v>
      </c>
      <c r="AN7" s="107">
        <v>5</v>
      </c>
      <c r="AO7" s="107">
        <v>100</v>
      </c>
      <c r="AP7" s="35">
        <f t="shared" si="7"/>
        <v>100</v>
      </c>
      <c r="AQ7" s="122"/>
      <c r="AR7" s="122"/>
      <c r="AS7" s="50">
        <f t="shared" si="10"/>
        <v>93.928571428571431</v>
      </c>
      <c r="AT7" s="50">
        <f t="shared" si="11"/>
        <v>94</v>
      </c>
      <c r="AU7" s="52">
        <f t="shared" si="8"/>
        <v>93.964285714285722</v>
      </c>
      <c r="AV7" s="55">
        <f t="shared" si="12"/>
        <v>62.956071428571434</v>
      </c>
    </row>
    <row r="8" spans="2:52" ht="16.5" customHeight="1" x14ac:dyDescent="0.3">
      <c r="B8" s="18">
        <f t="shared" si="9"/>
        <v>6</v>
      </c>
      <c r="C8" s="19" t="s">
        <v>97</v>
      </c>
      <c r="D8" s="105">
        <v>5</v>
      </c>
      <c r="E8" s="105">
        <v>80</v>
      </c>
      <c r="F8" s="22">
        <f t="shared" si="0"/>
        <v>90</v>
      </c>
      <c r="G8" s="106">
        <v>5</v>
      </c>
      <c r="H8" s="106">
        <v>5</v>
      </c>
      <c r="I8" s="105">
        <v>5</v>
      </c>
      <c r="J8" s="105">
        <v>75</v>
      </c>
      <c r="K8" s="22">
        <f t="shared" si="1"/>
        <v>87.5</v>
      </c>
      <c r="L8" s="106">
        <v>5</v>
      </c>
      <c r="M8" s="106">
        <v>5</v>
      </c>
      <c r="N8" s="105">
        <v>4</v>
      </c>
      <c r="O8" s="105">
        <v>75</v>
      </c>
      <c r="P8" s="22">
        <f t="shared" si="2"/>
        <v>77.5</v>
      </c>
      <c r="Q8" s="106"/>
      <c r="R8" s="106">
        <v>5</v>
      </c>
      <c r="S8" s="105">
        <v>4.7</v>
      </c>
      <c r="T8" s="105">
        <v>70</v>
      </c>
      <c r="U8" s="22">
        <f t="shared" si="3"/>
        <v>82</v>
      </c>
      <c r="V8" s="108">
        <v>5</v>
      </c>
      <c r="W8" s="122"/>
      <c r="X8" s="107">
        <v>4.8</v>
      </c>
      <c r="Y8" s="107">
        <v>70</v>
      </c>
      <c r="Z8" s="22">
        <f t="shared" si="4"/>
        <v>83</v>
      </c>
      <c r="AA8" s="108"/>
      <c r="AB8" s="122"/>
      <c r="AC8" s="105">
        <v>5</v>
      </c>
      <c r="AD8" s="107">
        <v>60</v>
      </c>
      <c r="AE8" s="22">
        <f t="shared" si="5"/>
        <v>80</v>
      </c>
      <c r="AF8" s="122"/>
      <c r="AG8" s="108"/>
      <c r="AH8" s="123">
        <v>0</v>
      </c>
      <c r="AI8" s="123">
        <v>0</v>
      </c>
      <c r="AJ8" s="124">
        <f t="shared" si="6"/>
        <v>0</v>
      </c>
      <c r="AK8" s="122"/>
      <c r="AL8" s="125"/>
      <c r="AM8" s="108">
        <v>3.5</v>
      </c>
      <c r="AN8" s="107">
        <v>5</v>
      </c>
      <c r="AO8" s="107">
        <v>60</v>
      </c>
      <c r="AP8" s="35">
        <f t="shared" si="7"/>
        <v>80</v>
      </c>
      <c r="AQ8" s="122"/>
      <c r="AR8" s="122"/>
      <c r="AS8" s="50">
        <f t="shared" si="10"/>
        <v>82.857142857142861</v>
      </c>
      <c r="AT8" s="50">
        <f t="shared" si="11"/>
        <v>67</v>
      </c>
      <c r="AU8" s="52">
        <f t="shared" si="8"/>
        <v>74.928571428571431</v>
      </c>
      <c r="AV8" s="53">
        <f t="shared" si="12"/>
        <v>50.20214285714286</v>
      </c>
    </row>
    <row r="9" spans="2:52" ht="16.5" customHeight="1" x14ac:dyDescent="0.3">
      <c r="B9" s="18">
        <f t="shared" si="9"/>
        <v>7</v>
      </c>
      <c r="C9" s="19" t="s">
        <v>98</v>
      </c>
      <c r="D9" s="105">
        <v>0</v>
      </c>
      <c r="E9" s="105">
        <v>40</v>
      </c>
      <c r="F9" s="22">
        <f t="shared" si="0"/>
        <v>20</v>
      </c>
      <c r="G9" s="106">
        <v>5</v>
      </c>
      <c r="H9" s="106">
        <v>5</v>
      </c>
      <c r="I9" s="105">
        <v>0</v>
      </c>
      <c r="J9" s="105">
        <v>65</v>
      </c>
      <c r="K9" s="22">
        <f t="shared" si="1"/>
        <v>32.5</v>
      </c>
      <c r="L9" s="106">
        <v>5</v>
      </c>
      <c r="M9" s="106">
        <v>5</v>
      </c>
      <c r="N9" s="105">
        <v>4.5</v>
      </c>
      <c r="O9" s="105">
        <v>55</v>
      </c>
      <c r="P9" s="22">
        <f t="shared" si="2"/>
        <v>72.5</v>
      </c>
      <c r="Q9" s="106"/>
      <c r="R9" s="106">
        <v>5</v>
      </c>
      <c r="S9" s="105">
        <v>3</v>
      </c>
      <c r="T9" s="105">
        <v>70</v>
      </c>
      <c r="U9" s="22">
        <f t="shared" si="3"/>
        <v>65</v>
      </c>
      <c r="V9" s="108">
        <v>5</v>
      </c>
      <c r="W9" s="122"/>
      <c r="X9" s="107">
        <v>4.8</v>
      </c>
      <c r="Y9" s="107">
        <v>70</v>
      </c>
      <c r="Z9" s="22">
        <f t="shared" si="4"/>
        <v>83</v>
      </c>
      <c r="AA9" s="108">
        <v>0</v>
      </c>
      <c r="AB9" s="122" t="s">
        <v>9</v>
      </c>
      <c r="AC9" s="107">
        <v>0</v>
      </c>
      <c r="AD9" s="107">
        <v>85</v>
      </c>
      <c r="AE9" s="22">
        <f t="shared" si="5"/>
        <v>42.5</v>
      </c>
      <c r="AF9" s="122" t="s">
        <v>9</v>
      </c>
      <c r="AG9" s="108">
        <v>0</v>
      </c>
      <c r="AH9" s="123">
        <v>0</v>
      </c>
      <c r="AI9" s="123">
        <v>0</v>
      </c>
      <c r="AJ9" s="124">
        <f t="shared" si="6"/>
        <v>0</v>
      </c>
      <c r="AK9" s="122" t="s">
        <v>9</v>
      </c>
      <c r="AL9" s="125"/>
      <c r="AM9" s="108">
        <v>5</v>
      </c>
      <c r="AN9" s="107">
        <v>4.7</v>
      </c>
      <c r="AO9" s="107">
        <v>85</v>
      </c>
      <c r="AP9" s="35">
        <f t="shared" si="7"/>
        <v>89.5</v>
      </c>
      <c r="AQ9" s="122"/>
      <c r="AR9" s="122" t="s">
        <v>9</v>
      </c>
      <c r="AS9" s="50">
        <f t="shared" si="10"/>
        <v>57.857142857142854</v>
      </c>
      <c r="AT9" s="50">
        <f t="shared" si="11"/>
        <v>70</v>
      </c>
      <c r="AU9" s="52">
        <f t="shared" si="8"/>
        <v>63.928571428571431</v>
      </c>
      <c r="AV9" s="55">
        <f t="shared" si="12"/>
        <v>42.832142857142856</v>
      </c>
    </row>
    <row r="10" spans="2:52" ht="17.25" customHeight="1" x14ac:dyDescent="0.3">
      <c r="B10" s="18">
        <f t="shared" si="9"/>
        <v>8</v>
      </c>
      <c r="C10" s="19" t="s">
        <v>99</v>
      </c>
      <c r="D10" s="105">
        <v>4.9000000000000004</v>
      </c>
      <c r="E10" s="105">
        <v>90</v>
      </c>
      <c r="F10" s="22">
        <f t="shared" si="0"/>
        <v>94</v>
      </c>
      <c r="G10" s="106">
        <v>4</v>
      </c>
      <c r="H10" s="106">
        <v>5</v>
      </c>
      <c r="I10" s="105">
        <v>3</v>
      </c>
      <c r="J10" s="105">
        <v>60</v>
      </c>
      <c r="K10" s="22">
        <f t="shared" si="1"/>
        <v>60</v>
      </c>
      <c r="L10" s="106">
        <v>5</v>
      </c>
      <c r="M10" s="106">
        <v>4</v>
      </c>
      <c r="N10" s="105">
        <v>4</v>
      </c>
      <c r="O10" s="105">
        <v>75</v>
      </c>
      <c r="P10" s="22">
        <f t="shared" si="2"/>
        <v>77.5</v>
      </c>
      <c r="Q10" s="106">
        <v>3</v>
      </c>
      <c r="R10" s="106"/>
      <c r="S10" s="105">
        <v>4.9000000000000004</v>
      </c>
      <c r="T10" s="105">
        <v>80</v>
      </c>
      <c r="U10" s="22">
        <f t="shared" si="3"/>
        <v>89</v>
      </c>
      <c r="V10" s="126"/>
      <c r="W10" s="122"/>
      <c r="X10" s="107">
        <v>0</v>
      </c>
      <c r="Y10" s="107">
        <v>80</v>
      </c>
      <c r="Z10" s="22">
        <f t="shared" si="4"/>
        <v>40</v>
      </c>
      <c r="AA10" s="108">
        <v>3</v>
      </c>
      <c r="AB10" s="122"/>
      <c r="AC10" s="107">
        <v>5</v>
      </c>
      <c r="AD10" s="107">
        <v>85</v>
      </c>
      <c r="AE10" s="22">
        <f t="shared" si="5"/>
        <v>92.5</v>
      </c>
      <c r="AF10" s="122"/>
      <c r="AG10" s="108"/>
      <c r="AH10" s="123">
        <v>0</v>
      </c>
      <c r="AI10" s="123">
        <v>0</v>
      </c>
      <c r="AJ10" s="124">
        <f t="shared" si="6"/>
        <v>0</v>
      </c>
      <c r="AK10" s="122" t="s">
        <v>9</v>
      </c>
      <c r="AL10" s="125"/>
      <c r="AM10" s="108">
        <v>3</v>
      </c>
      <c r="AN10" s="107">
        <v>5</v>
      </c>
      <c r="AO10" s="107">
        <v>85</v>
      </c>
      <c r="AP10" s="35">
        <f t="shared" si="7"/>
        <v>92.5</v>
      </c>
      <c r="AQ10" s="122" t="s">
        <v>9</v>
      </c>
      <c r="AR10" s="122"/>
      <c r="AS10" s="50">
        <f t="shared" si="10"/>
        <v>77.928571428571431</v>
      </c>
      <c r="AT10" s="50">
        <f t="shared" si="11"/>
        <v>54</v>
      </c>
      <c r="AU10" s="52">
        <f t="shared" si="8"/>
        <v>65.964285714285722</v>
      </c>
      <c r="AV10" s="53">
        <f t="shared" si="12"/>
        <v>44.196071428571429</v>
      </c>
    </row>
    <row r="11" spans="2:52" ht="18" customHeight="1" x14ac:dyDescent="0.3">
      <c r="B11" s="18">
        <f t="shared" si="9"/>
        <v>9</v>
      </c>
      <c r="C11" s="19" t="s">
        <v>100</v>
      </c>
      <c r="D11" s="105">
        <v>5</v>
      </c>
      <c r="E11" s="105">
        <v>75</v>
      </c>
      <c r="F11" s="22">
        <f t="shared" si="0"/>
        <v>87.5</v>
      </c>
      <c r="G11" s="106">
        <v>3</v>
      </c>
      <c r="H11" s="106">
        <v>5</v>
      </c>
      <c r="I11" s="105">
        <v>5</v>
      </c>
      <c r="J11" s="105">
        <v>75</v>
      </c>
      <c r="K11" s="22">
        <f t="shared" si="1"/>
        <v>87.5</v>
      </c>
      <c r="L11" s="106">
        <v>5</v>
      </c>
      <c r="M11" s="106">
        <v>3</v>
      </c>
      <c r="N11" s="105">
        <v>4.5</v>
      </c>
      <c r="O11" s="105">
        <v>80</v>
      </c>
      <c r="P11" s="22">
        <f t="shared" si="2"/>
        <v>85</v>
      </c>
      <c r="Q11" s="106">
        <v>5</v>
      </c>
      <c r="R11" s="106">
        <v>4</v>
      </c>
      <c r="S11" s="105">
        <v>4</v>
      </c>
      <c r="T11" s="105">
        <v>80</v>
      </c>
      <c r="U11" s="22">
        <f t="shared" si="3"/>
        <v>80</v>
      </c>
      <c r="V11" s="108">
        <v>0</v>
      </c>
      <c r="W11" s="122" t="s">
        <v>9</v>
      </c>
      <c r="X11" s="107">
        <v>5</v>
      </c>
      <c r="Y11" s="107">
        <v>80</v>
      </c>
      <c r="Z11" s="22">
        <f t="shared" si="4"/>
        <v>90</v>
      </c>
      <c r="AA11" s="108">
        <v>5</v>
      </c>
      <c r="AB11" s="122" t="s">
        <v>9</v>
      </c>
      <c r="AC11" s="107">
        <v>5</v>
      </c>
      <c r="AD11" s="107">
        <v>95</v>
      </c>
      <c r="AE11" s="22">
        <f t="shared" si="5"/>
        <v>97.5</v>
      </c>
      <c r="AF11" s="122" t="s">
        <v>9</v>
      </c>
      <c r="AG11" s="108">
        <v>5</v>
      </c>
      <c r="AH11" s="123">
        <v>0</v>
      </c>
      <c r="AI11" s="123">
        <v>0</v>
      </c>
      <c r="AJ11" s="124">
        <f t="shared" si="6"/>
        <v>0</v>
      </c>
      <c r="AK11" s="122" t="s">
        <v>9</v>
      </c>
      <c r="AL11" s="125"/>
      <c r="AM11" s="108">
        <v>5</v>
      </c>
      <c r="AN11" s="107">
        <v>5</v>
      </c>
      <c r="AO11" s="107">
        <v>95</v>
      </c>
      <c r="AP11" s="35">
        <f t="shared" si="7"/>
        <v>97.5</v>
      </c>
      <c r="AQ11" s="122"/>
      <c r="AR11" s="122"/>
      <c r="AS11" s="50">
        <f t="shared" si="10"/>
        <v>89.285714285714292</v>
      </c>
      <c r="AT11" s="50">
        <f t="shared" si="11"/>
        <v>80</v>
      </c>
      <c r="AU11" s="52">
        <f t="shared" si="8"/>
        <v>84.642857142857139</v>
      </c>
      <c r="AV11" s="53">
        <f t="shared" si="12"/>
        <v>56.710714285714289</v>
      </c>
    </row>
    <row r="12" spans="2:52" ht="18" customHeight="1" x14ac:dyDescent="0.3">
      <c r="B12" s="18">
        <f t="shared" si="9"/>
        <v>10</v>
      </c>
      <c r="C12" s="19" t="s">
        <v>101</v>
      </c>
      <c r="D12" s="105">
        <v>0</v>
      </c>
      <c r="E12" s="105">
        <v>0</v>
      </c>
      <c r="F12" s="22">
        <f t="shared" si="0"/>
        <v>0</v>
      </c>
      <c r="G12" s="106">
        <v>4</v>
      </c>
      <c r="H12" s="106">
        <v>3</v>
      </c>
      <c r="I12" s="105">
        <v>5</v>
      </c>
      <c r="J12" s="105">
        <v>70</v>
      </c>
      <c r="K12" s="22">
        <f t="shared" si="1"/>
        <v>85</v>
      </c>
      <c r="L12" s="106">
        <v>3</v>
      </c>
      <c r="M12" s="106">
        <v>4</v>
      </c>
      <c r="N12" s="105">
        <v>4</v>
      </c>
      <c r="O12" s="105">
        <v>75</v>
      </c>
      <c r="P12" s="22">
        <f t="shared" si="2"/>
        <v>77.5</v>
      </c>
      <c r="Q12" s="106">
        <v>3</v>
      </c>
      <c r="R12" s="106">
        <v>0</v>
      </c>
      <c r="S12" s="105">
        <v>0</v>
      </c>
      <c r="T12" s="105">
        <v>40</v>
      </c>
      <c r="U12" s="22">
        <f t="shared" si="3"/>
        <v>20</v>
      </c>
      <c r="V12" s="116">
        <v>0</v>
      </c>
      <c r="W12" s="122"/>
      <c r="X12" s="107">
        <v>0</v>
      </c>
      <c r="Y12" s="107">
        <v>40</v>
      </c>
      <c r="Z12" s="22">
        <f t="shared" si="4"/>
        <v>20</v>
      </c>
      <c r="AA12" s="108">
        <v>0</v>
      </c>
      <c r="AB12" s="122" t="s">
        <v>9</v>
      </c>
      <c r="AC12" s="107">
        <v>5</v>
      </c>
      <c r="AD12" s="107">
        <v>70</v>
      </c>
      <c r="AE12" s="22">
        <f t="shared" si="5"/>
        <v>85</v>
      </c>
      <c r="AF12" s="122"/>
      <c r="AG12" s="108">
        <v>0</v>
      </c>
      <c r="AH12" s="123">
        <v>0</v>
      </c>
      <c r="AI12" s="123">
        <v>0</v>
      </c>
      <c r="AJ12" s="124">
        <f t="shared" si="6"/>
        <v>0</v>
      </c>
      <c r="AK12" s="122" t="s">
        <v>9</v>
      </c>
      <c r="AL12" s="125"/>
      <c r="AM12" s="108"/>
      <c r="AN12" s="107">
        <v>5</v>
      </c>
      <c r="AO12" s="107">
        <v>70</v>
      </c>
      <c r="AP12" s="35">
        <f t="shared" si="7"/>
        <v>85</v>
      </c>
      <c r="AQ12" s="122"/>
      <c r="AR12" s="122" t="s">
        <v>9</v>
      </c>
      <c r="AS12" s="50">
        <f t="shared" si="10"/>
        <v>53.214285714285715</v>
      </c>
      <c r="AT12" s="50">
        <f t="shared" si="11"/>
        <v>34</v>
      </c>
      <c r="AU12" s="52">
        <f t="shared" si="8"/>
        <v>43.607142857142861</v>
      </c>
      <c r="AV12" s="55">
        <f t="shared" si="12"/>
        <v>29.216785714285717</v>
      </c>
    </row>
    <row r="13" spans="2:52" ht="17.25" customHeight="1" x14ac:dyDescent="0.3">
      <c r="B13" s="18">
        <f t="shared" si="9"/>
        <v>11</v>
      </c>
      <c r="C13" s="19" t="s">
        <v>102</v>
      </c>
      <c r="D13" s="105">
        <v>5</v>
      </c>
      <c r="E13" s="105">
        <v>75</v>
      </c>
      <c r="F13" s="22">
        <f t="shared" si="0"/>
        <v>87.5</v>
      </c>
      <c r="G13" s="106">
        <v>5</v>
      </c>
      <c r="H13" s="106">
        <v>5</v>
      </c>
      <c r="I13" s="105">
        <v>5</v>
      </c>
      <c r="J13" s="105">
        <v>80</v>
      </c>
      <c r="K13" s="22">
        <f t="shared" si="1"/>
        <v>90</v>
      </c>
      <c r="L13" s="106">
        <v>5</v>
      </c>
      <c r="M13" s="106">
        <v>5</v>
      </c>
      <c r="N13" s="105">
        <v>5</v>
      </c>
      <c r="O13" s="105">
        <v>90</v>
      </c>
      <c r="P13" s="22">
        <f t="shared" si="2"/>
        <v>95</v>
      </c>
      <c r="Q13" s="106">
        <v>4</v>
      </c>
      <c r="R13" s="106">
        <v>4.8</v>
      </c>
      <c r="S13" s="105">
        <v>5</v>
      </c>
      <c r="T13" s="105">
        <v>85</v>
      </c>
      <c r="U13" s="22">
        <f t="shared" si="3"/>
        <v>92.5</v>
      </c>
      <c r="V13" s="108">
        <v>4.8</v>
      </c>
      <c r="W13" s="122"/>
      <c r="X13" s="107">
        <v>5</v>
      </c>
      <c r="Y13" s="107">
        <v>85</v>
      </c>
      <c r="Z13" s="22">
        <f t="shared" si="4"/>
        <v>92.5</v>
      </c>
      <c r="AA13" s="108">
        <v>5</v>
      </c>
      <c r="AB13" s="122"/>
      <c r="AC13" s="107">
        <v>5</v>
      </c>
      <c r="AD13" s="107">
        <v>100</v>
      </c>
      <c r="AE13" s="22">
        <f t="shared" si="5"/>
        <v>100</v>
      </c>
      <c r="AF13" s="122"/>
      <c r="AG13" s="108">
        <v>5</v>
      </c>
      <c r="AH13" s="123">
        <v>0</v>
      </c>
      <c r="AI13" s="123">
        <v>0</v>
      </c>
      <c r="AJ13" s="124">
        <f t="shared" si="6"/>
        <v>0</v>
      </c>
      <c r="AK13" s="122" t="s">
        <v>9</v>
      </c>
      <c r="AL13" s="125"/>
      <c r="AM13" s="108">
        <v>5</v>
      </c>
      <c r="AN13" s="107">
        <v>5</v>
      </c>
      <c r="AO13" s="107">
        <v>100</v>
      </c>
      <c r="AP13" s="35">
        <f t="shared" si="7"/>
        <v>100</v>
      </c>
      <c r="AQ13" s="122" t="s">
        <v>9</v>
      </c>
      <c r="AR13" s="122"/>
      <c r="AS13" s="50">
        <f t="shared" si="10"/>
        <v>93.928571428571431</v>
      </c>
      <c r="AT13" s="50">
        <f t="shared" si="11"/>
        <v>97.2</v>
      </c>
      <c r="AU13" s="52">
        <f t="shared" si="8"/>
        <v>95.564285714285717</v>
      </c>
      <c r="AV13" s="53">
        <f t="shared" si="12"/>
        <v>64.028071428571437</v>
      </c>
    </row>
    <row r="14" spans="2:52" ht="18.75" customHeight="1" x14ac:dyDescent="0.3">
      <c r="B14" s="18">
        <f t="shared" si="9"/>
        <v>12</v>
      </c>
      <c r="C14" s="19" t="s">
        <v>103</v>
      </c>
      <c r="D14" s="105">
        <v>5</v>
      </c>
      <c r="E14" s="105">
        <v>40</v>
      </c>
      <c r="F14" s="22">
        <f t="shared" si="0"/>
        <v>70</v>
      </c>
      <c r="G14" s="106">
        <v>5</v>
      </c>
      <c r="H14" s="106"/>
      <c r="I14" s="105">
        <v>5</v>
      </c>
      <c r="J14" s="105">
        <v>55</v>
      </c>
      <c r="K14" s="22">
        <f t="shared" si="1"/>
        <v>77.5</v>
      </c>
      <c r="L14" s="106">
        <v>0</v>
      </c>
      <c r="M14" s="106">
        <v>0</v>
      </c>
      <c r="N14" s="105">
        <v>5</v>
      </c>
      <c r="O14" s="105">
        <v>25</v>
      </c>
      <c r="P14" s="22">
        <f t="shared" si="2"/>
        <v>62.5</v>
      </c>
      <c r="Q14" s="106">
        <v>0</v>
      </c>
      <c r="R14" s="106"/>
      <c r="S14" s="105">
        <v>5</v>
      </c>
      <c r="T14" s="105">
        <v>45</v>
      </c>
      <c r="U14" s="22">
        <f t="shared" si="3"/>
        <v>72.5</v>
      </c>
      <c r="V14" s="108"/>
      <c r="W14" s="122"/>
      <c r="X14" s="107">
        <v>5</v>
      </c>
      <c r="Y14" s="107">
        <v>45</v>
      </c>
      <c r="Z14" s="22">
        <f t="shared" si="4"/>
        <v>72.5</v>
      </c>
      <c r="AA14" s="108"/>
      <c r="AB14" s="122"/>
      <c r="AC14" s="107">
        <v>4</v>
      </c>
      <c r="AD14" s="107">
        <v>65</v>
      </c>
      <c r="AE14" s="22">
        <f t="shared" si="5"/>
        <v>72.5</v>
      </c>
      <c r="AF14" s="122"/>
      <c r="AG14" s="108"/>
      <c r="AH14" s="123">
        <v>0</v>
      </c>
      <c r="AI14" s="123">
        <v>0</v>
      </c>
      <c r="AJ14" s="124">
        <f t="shared" si="6"/>
        <v>0</v>
      </c>
      <c r="AK14" s="122" t="s">
        <v>9</v>
      </c>
      <c r="AL14" s="125"/>
      <c r="AM14" s="108"/>
      <c r="AN14" s="107">
        <v>5</v>
      </c>
      <c r="AO14" s="107">
        <v>65</v>
      </c>
      <c r="AP14" s="35">
        <f t="shared" si="7"/>
        <v>82.5</v>
      </c>
      <c r="AQ14" s="122" t="s">
        <v>9</v>
      </c>
      <c r="AR14" s="122" t="s">
        <v>9</v>
      </c>
      <c r="AS14" s="50">
        <f t="shared" si="10"/>
        <v>72.857142857142861</v>
      </c>
      <c r="AT14" s="50">
        <f t="shared" si="11"/>
        <v>10</v>
      </c>
      <c r="AU14" s="52">
        <f t="shared" si="8"/>
        <v>41.428571428571431</v>
      </c>
      <c r="AV14" s="55">
        <f t="shared" si="12"/>
        <v>27.75714285714286</v>
      </c>
    </row>
    <row r="15" spans="2:52" ht="18" customHeight="1" x14ac:dyDescent="0.3">
      <c r="B15" s="18">
        <f t="shared" si="9"/>
        <v>13</v>
      </c>
      <c r="C15" s="19" t="s">
        <v>104</v>
      </c>
      <c r="D15" s="105">
        <v>0</v>
      </c>
      <c r="E15" s="105">
        <v>0</v>
      </c>
      <c r="F15" s="22">
        <f t="shared" si="0"/>
        <v>0</v>
      </c>
      <c r="G15" s="106">
        <v>0</v>
      </c>
      <c r="H15" s="106">
        <v>2.5</v>
      </c>
      <c r="I15" s="105">
        <v>0</v>
      </c>
      <c r="J15" s="105">
        <v>0</v>
      </c>
      <c r="K15" s="22">
        <f t="shared" si="1"/>
        <v>0</v>
      </c>
      <c r="L15" s="106"/>
      <c r="M15" s="106">
        <v>0</v>
      </c>
      <c r="N15" s="105">
        <v>0</v>
      </c>
      <c r="O15" s="105">
        <v>0</v>
      </c>
      <c r="P15" s="22">
        <f t="shared" si="2"/>
        <v>0</v>
      </c>
      <c r="Q15" s="106">
        <v>0</v>
      </c>
      <c r="R15" s="106">
        <v>0</v>
      </c>
      <c r="S15" s="105">
        <v>0</v>
      </c>
      <c r="T15" s="105">
        <v>0</v>
      </c>
      <c r="U15" s="22">
        <f t="shared" si="3"/>
        <v>0</v>
      </c>
      <c r="V15" s="108">
        <v>0</v>
      </c>
      <c r="W15" s="122" t="s">
        <v>9</v>
      </c>
      <c r="X15" s="107">
        <v>0</v>
      </c>
      <c r="Y15" s="107">
        <v>0</v>
      </c>
      <c r="Z15" s="22">
        <f t="shared" si="4"/>
        <v>0</v>
      </c>
      <c r="AA15" s="108">
        <v>0</v>
      </c>
      <c r="AB15" s="122" t="s">
        <v>9</v>
      </c>
      <c r="AC15" s="107">
        <v>0</v>
      </c>
      <c r="AD15" s="107">
        <v>0</v>
      </c>
      <c r="AE15" s="22">
        <f t="shared" si="5"/>
        <v>0</v>
      </c>
      <c r="AF15" s="122" t="s">
        <v>9</v>
      </c>
      <c r="AG15" s="108">
        <v>0</v>
      </c>
      <c r="AH15" s="123">
        <v>0</v>
      </c>
      <c r="AI15" s="123">
        <v>0</v>
      </c>
      <c r="AJ15" s="124">
        <f t="shared" si="6"/>
        <v>0</v>
      </c>
      <c r="AK15" s="122" t="s">
        <v>9</v>
      </c>
      <c r="AL15" s="125"/>
      <c r="AM15" s="108"/>
      <c r="AN15" s="107">
        <v>0</v>
      </c>
      <c r="AO15" s="107">
        <v>0</v>
      </c>
      <c r="AP15" s="35">
        <f t="shared" si="7"/>
        <v>0</v>
      </c>
      <c r="AQ15" s="122" t="s">
        <v>9</v>
      </c>
      <c r="AR15" s="122"/>
      <c r="AS15" s="50">
        <f t="shared" si="10"/>
        <v>0</v>
      </c>
      <c r="AT15" s="50">
        <f t="shared" si="11"/>
        <v>5</v>
      </c>
      <c r="AU15" s="52">
        <f t="shared" si="8"/>
        <v>2.5</v>
      </c>
      <c r="AV15" s="53">
        <f t="shared" si="12"/>
        <v>1.675</v>
      </c>
    </row>
    <row r="16" spans="2:52" ht="17.25" customHeight="1" x14ac:dyDescent="0.3">
      <c r="B16" s="18">
        <f t="shared" si="9"/>
        <v>14</v>
      </c>
      <c r="C16" s="19" t="s">
        <v>105</v>
      </c>
      <c r="D16" s="105">
        <v>5</v>
      </c>
      <c r="E16" s="105">
        <v>80</v>
      </c>
      <c r="F16" s="22">
        <f t="shared" si="0"/>
        <v>90</v>
      </c>
      <c r="G16" s="106">
        <v>5</v>
      </c>
      <c r="H16" s="106">
        <v>5</v>
      </c>
      <c r="I16" s="105">
        <v>4</v>
      </c>
      <c r="J16" s="105">
        <v>85</v>
      </c>
      <c r="K16" s="22">
        <f t="shared" si="1"/>
        <v>82.5</v>
      </c>
      <c r="L16" s="106">
        <v>5</v>
      </c>
      <c r="M16" s="106">
        <v>2.5</v>
      </c>
      <c r="N16" s="105">
        <v>4</v>
      </c>
      <c r="O16" s="105">
        <v>80</v>
      </c>
      <c r="P16" s="22">
        <f t="shared" si="2"/>
        <v>80</v>
      </c>
      <c r="Q16" s="106">
        <v>5</v>
      </c>
      <c r="R16" s="106">
        <v>5</v>
      </c>
      <c r="S16" s="105">
        <v>3.8</v>
      </c>
      <c r="T16" s="105">
        <v>80</v>
      </c>
      <c r="U16" s="22">
        <f t="shared" si="3"/>
        <v>78</v>
      </c>
      <c r="V16" s="108">
        <v>5</v>
      </c>
      <c r="W16" s="122"/>
      <c r="X16" s="107">
        <v>3</v>
      </c>
      <c r="Y16" s="107">
        <v>80</v>
      </c>
      <c r="Z16" s="22">
        <f t="shared" si="4"/>
        <v>70</v>
      </c>
      <c r="AA16" s="108">
        <v>5</v>
      </c>
      <c r="AB16" s="122"/>
      <c r="AC16" s="107">
        <v>5</v>
      </c>
      <c r="AD16" s="107">
        <v>85</v>
      </c>
      <c r="AE16" s="22">
        <f t="shared" si="5"/>
        <v>92.5</v>
      </c>
      <c r="AF16" s="122" t="s">
        <v>9</v>
      </c>
      <c r="AG16" s="108">
        <v>5</v>
      </c>
      <c r="AH16" s="123">
        <v>0</v>
      </c>
      <c r="AI16" s="123">
        <v>0</v>
      </c>
      <c r="AJ16" s="124">
        <f t="shared" si="6"/>
        <v>0</v>
      </c>
      <c r="AK16" s="122"/>
      <c r="AL16" s="125"/>
      <c r="AM16" s="108">
        <v>5</v>
      </c>
      <c r="AN16" s="107">
        <v>4.5</v>
      </c>
      <c r="AO16" s="107">
        <v>85</v>
      </c>
      <c r="AP16" s="35">
        <f t="shared" si="7"/>
        <v>87.5</v>
      </c>
      <c r="AQ16" s="122"/>
      <c r="AR16" s="122"/>
      <c r="AS16" s="50">
        <f t="shared" si="10"/>
        <v>82.928571428571431</v>
      </c>
      <c r="AT16" s="50">
        <f t="shared" si="11"/>
        <v>95</v>
      </c>
      <c r="AU16" s="52">
        <f t="shared" si="8"/>
        <v>88.964285714285722</v>
      </c>
      <c r="AV16" s="53">
        <f t="shared" si="12"/>
        <v>59.606071428571425</v>
      </c>
    </row>
    <row r="17" spans="4:47" s="132" customFormat="1" ht="175.5" customHeight="1" x14ac:dyDescent="0.3">
      <c r="D17" s="82" t="s">
        <v>106</v>
      </c>
      <c r="E17" s="83"/>
      <c r="F17" s="84"/>
      <c r="G17" s="85" t="s">
        <v>38</v>
      </c>
      <c r="H17" s="85" t="s">
        <v>107</v>
      </c>
      <c r="I17" s="82" t="s">
        <v>108</v>
      </c>
      <c r="J17" s="83"/>
      <c r="K17" s="84"/>
      <c r="L17" s="85" t="s">
        <v>109</v>
      </c>
      <c r="M17" s="85" t="s">
        <v>110</v>
      </c>
      <c r="N17" s="82" t="s">
        <v>45</v>
      </c>
      <c r="O17" s="83"/>
      <c r="P17" s="84"/>
      <c r="Q17" s="85" t="s">
        <v>111</v>
      </c>
      <c r="R17" s="85" t="s">
        <v>112</v>
      </c>
      <c r="S17" s="82" t="s">
        <v>49</v>
      </c>
      <c r="T17" s="83"/>
      <c r="U17" s="84"/>
      <c r="V17" s="85" t="s">
        <v>113</v>
      </c>
      <c r="W17" s="88" t="s">
        <v>114</v>
      </c>
      <c r="X17" s="82" t="s">
        <v>53</v>
      </c>
      <c r="Y17" s="83"/>
      <c r="Z17" s="84"/>
      <c r="AA17" s="85" t="s">
        <v>115</v>
      </c>
      <c r="AB17" s="88" t="s">
        <v>116</v>
      </c>
      <c r="AC17" s="82" t="s">
        <v>56</v>
      </c>
      <c r="AD17" s="83"/>
      <c r="AE17" s="84"/>
      <c r="AF17" s="127" t="s">
        <v>55</v>
      </c>
      <c r="AG17" s="128" t="s">
        <v>57</v>
      </c>
      <c r="AH17" s="129" t="s">
        <v>58</v>
      </c>
      <c r="AI17" s="130"/>
      <c r="AJ17" s="92"/>
      <c r="AK17" s="88" t="s">
        <v>87</v>
      </c>
      <c r="AL17" s="131"/>
      <c r="AM17" s="85" t="s">
        <v>88</v>
      </c>
      <c r="AN17" s="82" t="s">
        <v>117</v>
      </c>
      <c r="AO17" s="83"/>
      <c r="AP17" s="84"/>
      <c r="AQ17" s="88" t="s">
        <v>90</v>
      </c>
      <c r="AR17" s="88" t="s">
        <v>118</v>
      </c>
      <c r="AS17" s="120"/>
      <c r="AT17" s="120"/>
      <c r="AU17" s="120"/>
    </row>
    <row r="18" spans="4:47" x14ac:dyDescent="0.3">
      <c r="AS18" s="120"/>
      <c r="AT18" s="120"/>
      <c r="AU18" s="120"/>
    </row>
  </sheetData>
  <mergeCells count="8">
    <mergeCell ref="AH17:AJ17"/>
    <mergeCell ref="AN17:AP17"/>
    <mergeCell ref="D17:F17"/>
    <mergeCell ref="I17:K17"/>
    <mergeCell ref="N17:P17"/>
    <mergeCell ref="S17:U17"/>
    <mergeCell ref="X17:Z17"/>
    <mergeCell ref="AC17:AE1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16"/>
  <sheetViews>
    <sheetView topLeftCell="B1" zoomScale="62" zoomScaleNormal="62" workbookViewId="0">
      <selection activeCell="A19" sqref="A19:XFD19"/>
    </sheetView>
  </sheetViews>
  <sheetFormatPr defaultRowHeight="18.75" x14ac:dyDescent="0.3"/>
  <cols>
    <col min="2" max="2" width="3" customWidth="1"/>
    <col min="3" max="3" width="28.109375" customWidth="1"/>
    <col min="4" max="5" width="4.109375" customWidth="1"/>
    <col min="6" max="6" width="6.109375" customWidth="1"/>
    <col min="7" max="7" width="4.88671875" customWidth="1"/>
    <col min="8" max="8" width="5.109375" customWidth="1"/>
    <col min="9" max="10" width="4.109375" customWidth="1"/>
    <col min="11" max="11" width="5.5546875" customWidth="1"/>
    <col min="12" max="19" width="4.109375" customWidth="1"/>
    <col min="20" max="20" width="5.33203125" customWidth="1"/>
    <col min="21" max="24" width="4.109375" customWidth="1"/>
    <col min="25" max="25" width="5.21875" customWidth="1"/>
    <col min="26" max="29" width="4.109375" customWidth="1"/>
    <col min="30" max="30" width="5.33203125" customWidth="1"/>
    <col min="31" max="34" width="4.109375" customWidth="1"/>
    <col min="35" max="35" width="5.109375" customWidth="1"/>
    <col min="36" max="38" width="4.109375" customWidth="1"/>
    <col min="39" max="40" width="4.21875" customWidth="1"/>
    <col min="41" max="41" width="5.21875" customWidth="1"/>
    <col min="42" max="43" width="4.109375" customWidth="1"/>
    <col min="44" max="44" width="7.21875" customWidth="1"/>
    <col min="45" max="45" width="6.6640625" customWidth="1"/>
    <col min="46" max="46" width="4.88671875" customWidth="1"/>
    <col min="47" max="47" width="6.109375" customWidth="1"/>
  </cols>
  <sheetData>
    <row r="1" spans="2:47" ht="19.5" thickBot="1" x14ac:dyDescent="0.35"/>
    <row r="2" spans="2:47" ht="87" customHeight="1" x14ac:dyDescent="0.3">
      <c r="B2" s="3"/>
      <c r="C2" s="3" t="s">
        <v>119</v>
      </c>
      <c r="D2" s="99">
        <v>44235</v>
      </c>
      <c r="E2" s="99">
        <v>44235</v>
      </c>
      <c r="F2" s="4" t="s">
        <v>1</v>
      </c>
      <c r="G2" s="98">
        <v>44239</v>
      </c>
      <c r="H2" s="98">
        <v>44243</v>
      </c>
      <c r="I2" s="99">
        <v>44249</v>
      </c>
      <c r="J2" s="99">
        <v>44249</v>
      </c>
      <c r="K2" s="4" t="s">
        <v>1</v>
      </c>
      <c r="L2" s="98">
        <v>44253</v>
      </c>
      <c r="M2" s="98">
        <v>44257</v>
      </c>
      <c r="N2" s="101">
        <v>44263</v>
      </c>
      <c r="O2" s="101">
        <v>44263</v>
      </c>
      <c r="P2" s="98">
        <v>44267</v>
      </c>
      <c r="Q2" s="98">
        <v>44271</v>
      </c>
      <c r="R2" s="99">
        <v>44277</v>
      </c>
      <c r="S2" s="99">
        <v>44277</v>
      </c>
      <c r="T2" s="4" t="s">
        <v>1</v>
      </c>
      <c r="U2" s="98">
        <v>44281</v>
      </c>
      <c r="V2" s="102">
        <v>44285</v>
      </c>
      <c r="W2" s="99">
        <v>44291</v>
      </c>
      <c r="X2" s="99">
        <v>44291</v>
      </c>
      <c r="Y2" s="4" t="s">
        <v>1</v>
      </c>
      <c r="Z2" s="98">
        <v>44295</v>
      </c>
      <c r="AA2" s="135">
        <v>44299</v>
      </c>
      <c r="AB2" s="136">
        <v>44305</v>
      </c>
      <c r="AC2" s="137">
        <v>44305</v>
      </c>
      <c r="AD2" s="11" t="s">
        <v>1</v>
      </c>
      <c r="AE2" s="138">
        <v>44309</v>
      </c>
      <c r="AF2" s="135">
        <v>44313</v>
      </c>
      <c r="AG2" s="101">
        <v>44319</v>
      </c>
      <c r="AH2" s="101">
        <v>44319</v>
      </c>
      <c r="AI2" s="7" t="s">
        <v>1</v>
      </c>
      <c r="AJ2" s="102">
        <v>44323</v>
      </c>
      <c r="AK2" s="121"/>
      <c r="AL2" s="98">
        <v>44327</v>
      </c>
      <c r="AM2" s="99">
        <v>44333</v>
      </c>
      <c r="AN2" s="99">
        <v>44333</v>
      </c>
      <c r="AO2" s="4" t="s">
        <v>1</v>
      </c>
      <c r="AP2" s="102">
        <v>44337</v>
      </c>
      <c r="AQ2" s="102">
        <v>44341</v>
      </c>
      <c r="AR2" s="139" t="s">
        <v>2</v>
      </c>
      <c r="AS2" s="139" t="s">
        <v>3</v>
      </c>
      <c r="AT2" s="139" t="s">
        <v>3</v>
      </c>
      <c r="AU2" s="17" t="s">
        <v>5</v>
      </c>
    </row>
    <row r="3" spans="2:47" ht="19.5" customHeight="1" x14ac:dyDescent="0.3">
      <c r="B3" s="3">
        <v>1</v>
      </c>
      <c r="C3" s="19" t="s">
        <v>120</v>
      </c>
      <c r="D3" s="22">
        <v>0</v>
      </c>
      <c r="E3" s="22">
        <v>0</v>
      </c>
      <c r="F3" s="22">
        <f t="shared" ref="F3:F9" si="0">AVERAGE(D3*100/5,E3)</f>
        <v>0</v>
      </c>
      <c r="G3" s="106"/>
      <c r="H3" s="106"/>
      <c r="I3" s="105">
        <v>0</v>
      </c>
      <c r="J3" s="105">
        <v>0</v>
      </c>
      <c r="K3" s="22">
        <f t="shared" ref="K3:K9" si="1">AVERAGE(I3*100/5,J3)</f>
        <v>0</v>
      </c>
      <c r="L3" s="106"/>
      <c r="M3" s="106"/>
      <c r="N3" s="140"/>
      <c r="O3" s="140"/>
      <c r="P3" s="106">
        <v>0</v>
      </c>
      <c r="Q3" s="106">
        <v>0</v>
      </c>
      <c r="R3" s="105">
        <v>0</v>
      </c>
      <c r="S3" s="105">
        <v>0</v>
      </c>
      <c r="T3" s="22">
        <f t="shared" ref="T3:T9" si="2">AVERAGE(R3*100/5,S3)</f>
        <v>0</v>
      </c>
      <c r="U3" s="106">
        <v>0</v>
      </c>
      <c r="V3" s="141" t="s">
        <v>9</v>
      </c>
      <c r="W3" s="105">
        <v>0</v>
      </c>
      <c r="X3" s="22">
        <v>0</v>
      </c>
      <c r="Y3" s="22">
        <f t="shared" ref="Y3:Y9" si="3">AVERAGE(W3*100/5,X3)</f>
        <v>0</v>
      </c>
      <c r="Z3" s="108">
        <v>0</v>
      </c>
      <c r="AA3" s="142" t="s">
        <v>9</v>
      </c>
      <c r="AB3" s="22">
        <v>0</v>
      </c>
      <c r="AC3" s="22">
        <v>0</v>
      </c>
      <c r="AD3" s="22">
        <f t="shared" ref="AD3:AD9" si="4">AVERAGE(AB3*100/5,AC3)</f>
        <v>0</v>
      </c>
      <c r="AE3" s="143">
        <v>0</v>
      </c>
      <c r="AF3" s="144" t="s">
        <v>9</v>
      </c>
      <c r="AG3" s="140"/>
      <c r="AH3" s="44">
        <v>0</v>
      </c>
      <c r="AI3" s="44">
        <f t="shared" ref="AI3:AI9" si="5">AVERAGE(AG3*100/5,AH3)</f>
        <v>0</v>
      </c>
      <c r="AJ3" s="141" t="s">
        <v>9</v>
      </c>
      <c r="AK3" s="145"/>
      <c r="AL3" s="106"/>
      <c r="AM3" s="22">
        <v>0</v>
      </c>
      <c r="AN3" s="22">
        <v>0</v>
      </c>
      <c r="AO3" s="22">
        <f t="shared" ref="AO3:AO9" si="6">AVERAGE(AM3*100/5,AN3)</f>
        <v>0</v>
      </c>
      <c r="AP3" s="141" t="s">
        <v>9</v>
      </c>
      <c r="AQ3" s="141" t="s">
        <v>9</v>
      </c>
      <c r="AR3" s="146">
        <f>(F3+K3+T3+Y3+AD3+AO3)/6</f>
        <v>0</v>
      </c>
      <c r="AS3" s="146">
        <f>100*(G3+H3+L3+M3+P3+Q3+U3+Z3+AE3+AL3)/10/5</f>
        <v>0</v>
      </c>
      <c r="AT3" s="52">
        <f t="shared" ref="AT3:AT9" si="7">(AR3+AS3)/2</f>
        <v>0</v>
      </c>
      <c r="AU3" s="53">
        <f>AR3*33.5/100+AS3*33.5/100</f>
        <v>0</v>
      </c>
    </row>
    <row r="4" spans="2:47" ht="19.5" customHeight="1" x14ac:dyDescent="0.3">
      <c r="B4" s="3">
        <f>B3+1</f>
        <v>2</v>
      </c>
      <c r="C4" s="19" t="s">
        <v>121</v>
      </c>
      <c r="D4" s="22">
        <v>0</v>
      </c>
      <c r="E4" s="22">
        <v>45</v>
      </c>
      <c r="F4" s="22">
        <f t="shared" si="0"/>
        <v>22.5</v>
      </c>
      <c r="G4" s="106"/>
      <c r="H4" s="106"/>
      <c r="I4" s="105">
        <v>0</v>
      </c>
      <c r="J4" s="105">
        <v>20</v>
      </c>
      <c r="K4" s="22">
        <f t="shared" si="1"/>
        <v>10</v>
      </c>
      <c r="L4" s="106"/>
      <c r="M4" s="106"/>
      <c r="N4" s="140"/>
      <c r="O4" s="140"/>
      <c r="P4" s="147">
        <v>0</v>
      </c>
      <c r="Q4" s="106">
        <v>0</v>
      </c>
      <c r="R4" s="105">
        <v>0</v>
      </c>
      <c r="S4" s="105">
        <v>0</v>
      </c>
      <c r="T4" s="22">
        <f t="shared" si="2"/>
        <v>0</v>
      </c>
      <c r="U4" s="106"/>
      <c r="V4" s="141" t="s">
        <v>9</v>
      </c>
      <c r="W4" s="105">
        <v>0</v>
      </c>
      <c r="X4" s="22">
        <v>0</v>
      </c>
      <c r="Y4" s="22">
        <f t="shared" si="3"/>
        <v>0</v>
      </c>
      <c r="Z4" s="108">
        <v>0</v>
      </c>
      <c r="AA4" s="142" t="s">
        <v>9</v>
      </c>
      <c r="AB4" s="22">
        <v>0</v>
      </c>
      <c r="AC4" s="22">
        <v>0</v>
      </c>
      <c r="AD4" s="22">
        <f t="shared" si="4"/>
        <v>0</v>
      </c>
      <c r="AE4" s="143">
        <v>0</v>
      </c>
      <c r="AF4" s="144" t="s">
        <v>9</v>
      </c>
      <c r="AG4" s="140"/>
      <c r="AH4" s="44">
        <v>0</v>
      </c>
      <c r="AI4" s="44">
        <f t="shared" si="5"/>
        <v>0</v>
      </c>
      <c r="AJ4" s="141" t="s">
        <v>9</v>
      </c>
      <c r="AK4" s="145"/>
      <c r="AL4" s="106"/>
      <c r="AM4" s="22">
        <v>0</v>
      </c>
      <c r="AN4" s="22">
        <v>0</v>
      </c>
      <c r="AO4" s="22">
        <f t="shared" si="6"/>
        <v>0</v>
      </c>
      <c r="AP4" s="141" t="s">
        <v>9</v>
      </c>
      <c r="AQ4" s="141" t="s">
        <v>9</v>
      </c>
      <c r="AR4" s="146">
        <f t="shared" ref="AR4:AR9" si="8">(F4+K4+T4+Y4+AD4+AO4)/6</f>
        <v>5.416666666666667</v>
      </c>
      <c r="AS4" s="146">
        <f t="shared" ref="AS4:AS9" si="9">100*(G4+H4+L4+M4+P4+Q4+U4+Z4+AE4+AL4)/10/5</f>
        <v>0</v>
      </c>
      <c r="AT4" s="52">
        <f t="shared" si="7"/>
        <v>2.7083333333333335</v>
      </c>
      <c r="AU4" s="53">
        <f t="shared" ref="AU4:AU9" si="10">AR4*33.5/100+AS4*33.5/100</f>
        <v>1.8145833333333334</v>
      </c>
    </row>
    <row r="5" spans="2:47" ht="19.5" customHeight="1" x14ac:dyDescent="0.3">
      <c r="B5" s="3">
        <f>B4+1</f>
        <v>3</v>
      </c>
      <c r="C5" s="19" t="s">
        <v>122</v>
      </c>
      <c r="D5" s="22">
        <v>5</v>
      </c>
      <c r="E5" s="22">
        <v>85</v>
      </c>
      <c r="F5" s="22">
        <f t="shared" si="0"/>
        <v>92.5</v>
      </c>
      <c r="G5" s="106">
        <v>5</v>
      </c>
      <c r="H5" s="106">
        <v>5</v>
      </c>
      <c r="I5" s="105">
        <v>4.5</v>
      </c>
      <c r="J5" s="105">
        <v>60</v>
      </c>
      <c r="K5" s="22">
        <f t="shared" si="1"/>
        <v>75</v>
      </c>
      <c r="L5" s="106">
        <v>5</v>
      </c>
      <c r="M5" s="106">
        <v>5</v>
      </c>
      <c r="N5" s="140"/>
      <c r="O5" s="140"/>
      <c r="P5" s="106">
        <v>5</v>
      </c>
      <c r="Q5" s="106">
        <v>5</v>
      </c>
      <c r="R5" s="22">
        <v>4.4000000000000004</v>
      </c>
      <c r="S5" s="22">
        <v>70</v>
      </c>
      <c r="T5" s="22">
        <f t="shared" si="2"/>
        <v>79</v>
      </c>
      <c r="U5" s="108">
        <v>5</v>
      </c>
      <c r="V5" s="148"/>
      <c r="W5" s="22">
        <v>4.5</v>
      </c>
      <c r="X5" s="22">
        <v>55</v>
      </c>
      <c r="Y5" s="22">
        <f t="shared" si="3"/>
        <v>72.5</v>
      </c>
      <c r="Z5" s="108">
        <v>4.5</v>
      </c>
      <c r="AA5" s="142"/>
      <c r="AB5" s="22">
        <v>4.8</v>
      </c>
      <c r="AC5" s="22">
        <v>55</v>
      </c>
      <c r="AD5" s="22">
        <f t="shared" si="4"/>
        <v>75.5</v>
      </c>
      <c r="AE5" s="143">
        <v>5</v>
      </c>
      <c r="AF5" s="144"/>
      <c r="AG5" s="140"/>
      <c r="AH5" s="44">
        <v>0</v>
      </c>
      <c r="AI5" s="44">
        <f t="shared" si="5"/>
        <v>0</v>
      </c>
      <c r="AJ5" s="141"/>
      <c r="AK5" s="145"/>
      <c r="AL5" s="106">
        <v>5</v>
      </c>
      <c r="AM5" s="22">
        <v>5</v>
      </c>
      <c r="AN5" s="22">
        <v>75</v>
      </c>
      <c r="AO5" s="22">
        <f t="shared" si="6"/>
        <v>87.5</v>
      </c>
      <c r="AP5" s="141"/>
      <c r="AQ5" s="141"/>
      <c r="AR5" s="146">
        <f t="shared" si="8"/>
        <v>80.333333333333329</v>
      </c>
      <c r="AS5" s="146">
        <f t="shared" si="9"/>
        <v>99</v>
      </c>
      <c r="AT5" s="52">
        <f t="shared" si="7"/>
        <v>89.666666666666657</v>
      </c>
      <c r="AU5" s="53">
        <f t="shared" si="10"/>
        <v>60.076666666666668</v>
      </c>
    </row>
    <row r="6" spans="2:47" ht="19.5" customHeight="1" x14ac:dyDescent="0.3">
      <c r="B6" s="3">
        <f t="shared" ref="B6:B9" si="11">B5+1</f>
        <v>4</v>
      </c>
      <c r="C6" s="19" t="s">
        <v>123</v>
      </c>
      <c r="D6" s="22">
        <v>5</v>
      </c>
      <c r="E6" s="22">
        <v>55</v>
      </c>
      <c r="F6" s="22">
        <f t="shared" si="0"/>
        <v>77.5</v>
      </c>
      <c r="G6" s="106">
        <v>5</v>
      </c>
      <c r="H6" s="106">
        <v>5</v>
      </c>
      <c r="I6" s="105">
        <v>5</v>
      </c>
      <c r="J6" s="105">
        <v>40</v>
      </c>
      <c r="K6" s="22">
        <f t="shared" si="1"/>
        <v>70</v>
      </c>
      <c r="L6" s="106">
        <v>3</v>
      </c>
      <c r="M6" s="106">
        <v>5</v>
      </c>
      <c r="N6" s="140"/>
      <c r="O6" s="140"/>
      <c r="P6" s="106">
        <v>3</v>
      </c>
      <c r="Q6" s="106">
        <v>0</v>
      </c>
      <c r="R6" s="22">
        <v>5</v>
      </c>
      <c r="S6" s="22">
        <v>50</v>
      </c>
      <c r="T6" s="22">
        <f t="shared" si="2"/>
        <v>75</v>
      </c>
      <c r="U6" s="149"/>
      <c r="V6" s="148"/>
      <c r="W6" s="22">
        <v>5</v>
      </c>
      <c r="X6" s="22">
        <v>40</v>
      </c>
      <c r="Y6" s="22">
        <f t="shared" si="3"/>
        <v>70</v>
      </c>
      <c r="Z6" s="108"/>
      <c r="AA6" s="142"/>
      <c r="AB6" s="22">
        <v>5</v>
      </c>
      <c r="AC6" s="22">
        <v>40</v>
      </c>
      <c r="AD6" s="22">
        <f t="shared" si="4"/>
        <v>70</v>
      </c>
      <c r="AE6" s="143">
        <v>0</v>
      </c>
      <c r="AF6" s="144"/>
      <c r="AG6" s="140"/>
      <c r="AH6" s="44">
        <v>0</v>
      </c>
      <c r="AI6" s="44">
        <f t="shared" si="5"/>
        <v>0</v>
      </c>
      <c r="AJ6" s="141"/>
      <c r="AK6" s="145"/>
      <c r="AL6" s="106"/>
      <c r="AM6" s="22">
        <v>5</v>
      </c>
      <c r="AN6" s="22">
        <v>40</v>
      </c>
      <c r="AO6" s="22">
        <f t="shared" si="6"/>
        <v>70</v>
      </c>
      <c r="AP6" s="141"/>
      <c r="AQ6" s="141"/>
      <c r="AR6" s="146">
        <f t="shared" si="8"/>
        <v>72.083333333333329</v>
      </c>
      <c r="AS6" s="146">
        <f t="shared" si="9"/>
        <v>42</v>
      </c>
      <c r="AT6" s="52">
        <f t="shared" si="7"/>
        <v>57.041666666666664</v>
      </c>
      <c r="AU6" s="53">
        <f t="shared" si="10"/>
        <v>38.217916666666667</v>
      </c>
    </row>
    <row r="7" spans="2:47" ht="19.5" customHeight="1" x14ac:dyDescent="0.3">
      <c r="B7" s="3">
        <f t="shared" si="11"/>
        <v>5</v>
      </c>
      <c r="C7" s="19" t="s">
        <v>124</v>
      </c>
      <c r="D7" s="22">
        <v>0</v>
      </c>
      <c r="E7" s="22">
        <v>0</v>
      </c>
      <c r="F7" s="22">
        <f t="shared" si="0"/>
        <v>0</v>
      </c>
      <c r="G7" s="106"/>
      <c r="H7" s="106">
        <v>0</v>
      </c>
      <c r="I7" s="105">
        <v>0</v>
      </c>
      <c r="J7" s="105">
        <v>0</v>
      </c>
      <c r="K7" s="22">
        <f t="shared" si="1"/>
        <v>0</v>
      </c>
      <c r="L7" s="106"/>
      <c r="M7" s="106"/>
      <c r="N7" s="140"/>
      <c r="O7" s="140"/>
      <c r="P7" s="106">
        <v>0</v>
      </c>
      <c r="Q7" s="106">
        <v>0</v>
      </c>
      <c r="R7" s="105">
        <v>0</v>
      </c>
      <c r="S7" s="105">
        <v>0</v>
      </c>
      <c r="T7" s="22">
        <f t="shared" si="2"/>
        <v>0</v>
      </c>
      <c r="U7" s="106">
        <v>0</v>
      </c>
      <c r="V7" s="141" t="s">
        <v>9</v>
      </c>
      <c r="W7" s="105">
        <v>0</v>
      </c>
      <c r="X7" s="22">
        <v>0</v>
      </c>
      <c r="Y7" s="22">
        <f t="shared" si="3"/>
        <v>0</v>
      </c>
      <c r="Z7" s="108">
        <v>0</v>
      </c>
      <c r="AA7" s="142" t="s">
        <v>9</v>
      </c>
      <c r="AB7" s="22">
        <v>0</v>
      </c>
      <c r="AC7" s="22">
        <v>0</v>
      </c>
      <c r="AD7" s="22">
        <f t="shared" si="4"/>
        <v>0</v>
      </c>
      <c r="AE7" s="143">
        <v>0</v>
      </c>
      <c r="AF7" s="144" t="s">
        <v>9</v>
      </c>
      <c r="AG7" s="140"/>
      <c r="AH7" s="44">
        <v>0</v>
      </c>
      <c r="AI7" s="44">
        <f t="shared" si="5"/>
        <v>0</v>
      </c>
      <c r="AJ7" s="141" t="s">
        <v>9</v>
      </c>
      <c r="AK7" s="145"/>
      <c r="AL7" s="106"/>
      <c r="AM7" s="22">
        <v>0</v>
      </c>
      <c r="AN7" s="22">
        <v>0</v>
      </c>
      <c r="AO7" s="22">
        <f t="shared" si="6"/>
        <v>0</v>
      </c>
      <c r="AP7" s="141" t="s">
        <v>9</v>
      </c>
      <c r="AQ7" s="141" t="s">
        <v>9</v>
      </c>
      <c r="AR7" s="146">
        <f t="shared" si="8"/>
        <v>0</v>
      </c>
      <c r="AS7" s="146">
        <f t="shared" si="9"/>
        <v>0</v>
      </c>
      <c r="AT7" s="52">
        <f t="shared" si="7"/>
        <v>0</v>
      </c>
      <c r="AU7" s="53">
        <f t="shared" si="10"/>
        <v>0</v>
      </c>
    </row>
    <row r="8" spans="2:47" ht="19.5" customHeight="1" x14ac:dyDescent="0.3">
      <c r="B8" s="3">
        <f t="shared" si="11"/>
        <v>6</v>
      </c>
      <c r="C8" s="19" t="s">
        <v>125</v>
      </c>
      <c r="D8" s="22">
        <v>5</v>
      </c>
      <c r="E8" s="22">
        <v>80</v>
      </c>
      <c r="F8" s="22">
        <f t="shared" si="0"/>
        <v>90</v>
      </c>
      <c r="G8" s="106">
        <v>5</v>
      </c>
      <c r="H8" s="106">
        <v>5</v>
      </c>
      <c r="I8" s="105">
        <v>5</v>
      </c>
      <c r="J8" s="105">
        <v>75</v>
      </c>
      <c r="K8" s="22">
        <f t="shared" si="1"/>
        <v>87.5</v>
      </c>
      <c r="L8" s="106">
        <v>5</v>
      </c>
      <c r="M8" s="106">
        <v>3</v>
      </c>
      <c r="N8" s="140"/>
      <c r="O8" s="140"/>
      <c r="P8" s="106"/>
      <c r="Q8" s="106">
        <v>5</v>
      </c>
      <c r="R8" s="107">
        <v>5</v>
      </c>
      <c r="S8" s="107">
        <v>70</v>
      </c>
      <c r="T8" s="22">
        <f t="shared" si="2"/>
        <v>85</v>
      </c>
      <c r="U8" s="108">
        <v>4</v>
      </c>
      <c r="V8" s="148"/>
      <c r="W8" s="22">
        <v>5</v>
      </c>
      <c r="X8" s="22">
        <v>90</v>
      </c>
      <c r="Y8" s="22">
        <f t="shared" si="3"/>
        <v>95</v>
      </c>
      <c r="Z8" s="108"/>
      <c r="AA8" s="142"/>
      <c r="AB8" s="22">
        <v>5</v>
      </c>
      <c r="AC8" s="22">
        <v>90</v>
      </c>
      <c r="AD8" s="22">
        <f t="shared" si="4"/>
        <v>95</v>
      </c>
      <c r="AE8" s="143"/>
      <c r="AF8" s="144"/>
      <c r="AG8" s="140"/>
      <c r="AH8" s="44">
        <v>0</v>
      </c>
      <c r="AI8" s="44">
        <f t="shared" si="5"/>
        <v>0</v>
      </c>
      <c r="AJ8" s="141"/>
      <c r="AK8" s="145"/>
      <c r="AL8" s="106"/>
      <c r="AM8" s="22">
        <v>4</v>
      </c>
      <c r="AN8" s="22">
        <v>90</v>
      </c>
      <c r="AO8" s="22">
        <f t="shared" si="6"/>
        <v>85</v>
      </c>
      <c r="AP8" s="141"/>
      <c r="AQ8" s="141"/>
      <c r="AR8" s="146">
        <f t="shared" si="8"/>
        <v>89.583333333333329</v>
      </c>
      <c r="AS8" s="146">
        <f t="shared" si="9"/>
        <v>54</v>
      </c>
      <c r="AT8" s="52">
        <f t="shared" si="7"/>
        <v>71.791666666666657</v>
      </c>
      <c r="AU8" s="53">
        <f t="shared" si="10"/>
        <v>48.100416666666661</v>
      </c>
    </row>
    <row r="9" spans="2:47" ht="19.5" customHeight="1" thickBot="1" x14ac:dyDescent="0.35">
      <c r="B9" s="3">
        <f t="shared" si="11"/>
        <v>7</v>
      </c>
      <c r="C9" s="19" t="s">
        <v>126</v>
      </c>
      <c r="D9" s="22">
        <v>5</v>
      </c>
      <c r="E9" s="22">
        <v>85</v>
      </c>
      <c r="F9" s="22">
        <f t="shared" si="0"/>
        <v>92.5</v>
      </c>
      <c r="G9" s="106">
        <v>5</v>
      </c>
      <c r="H9" s="106">
        <v>4</v>
      </c>
      <c r="I9" s="105">
        <v>5</v>
      </c>
      <c r="J9" s="105">
        <v>70</v>
      </c>
      <c r="K9" s="22">
        <f t="shared" si="1"/>
        <v>85</v>
      </c>
      <c r="L9" s="106"/>
      <c r="M9" s="106">
        <v>3</v>
      </c>
      <c r="N9" s="140"/>
      <c r="O9" s="140"/>
      <c r="P9" s="106"/>
      <c r="Q9" s="106">
        <v>5</v>
      </c>
      <c r="R9" s="107">
        <v>5</v>
      </c>
      <c r="S9" s="107">
        <v>90</v>
      </c>
      <c r="T9" s="22">
        <f t="shared" si="2"/>
        <v>95</v>
      </c>
      <c r="U9" s="108">
        <v>4.5</v>
      </c>
      <c r="V9" s="148"/>
      <c r="W9" s="22">
        <v>5</v>
      </c>
      <c r="X9" s="22">
        <v>75</v>
      </c>
      <c r="Y9" s="22">
        <f t="shared" si="3"/>
        <v>87.5</v>
      </c>
      <c r="Z9" s="108"/>
      <c r="AA9" s="142"/>
      <c r="AB9" s="22">
        <v>5</v>
      </c>
      <c r="AC9" s="22">
        <v>75</v>
      </c>
      <c r="AD9" s="22">
        <f t="shared" si="4"/>
        <v>87.5</v>
      </c>
      <c r="AE9" s="143"/>
      <c r="AF9" s="144"/>
      <c r="AG9" s="140"/>
      <c r="AH9" s="44">
        <v>0</v>
      </c>
      <c r="AI9" s="44">
        <f t="shared" si="5"/>
        <v>0</v>
      </c>
      <c r="AJ9" s="141"/>
      <c r="AK9" s="145"/>
      <c r="AL9" s="106"/>
      <c r="AM9" s="22">
        <v>5</v>
      </c>
      <c r="AN9" s="22">
        <v>70</v>
      </c>
      <c r="AO9" s="22">
        <f t="shared" si="6"/>
        <v>85</v>
      </c>
      <c r="AP9" s="141"/>
      <c r="AQ9" s="141"/>
      <c r="AR9" s="146">
        <f t="shared" si="8"/>
        <v>88.75</v>
      </c>
      <c r="AS9" s="146">
        <f t="shared" si="9"/>
        <v>43</v>
      </c>
      <c r="AT9" s="52">
        <f t="shared" si="7"/>
        <v>65.875</v>
      </c>
      <c r="AU9" s="53">
        <f t="shared" si="10"/>
        <v>44.136249999999997</v>
      </c>
    </row>
    <row r="10" spans="2:47" ht="159" customHeight="1" thickBot="1" x14ac:dyDescent="0.35">
      <c r="D10" s="82" t="s">
        <v>106</v>
      </c>
      <c r="E10" s="83"/>
      <c r="F10" s="84"/>
      <c r="G10" s="85" t="s">
        <v>38</v>
      </c>
      <c r="H10" s="85" t="s">
        <v>107</v>
      </c>
      <c r="I10" s="82" t="s">
        <v>108</v>
      </c>
      <c r="J10" s="83"/>
      <c r="K10" s="84"/>
      <c r="L10" s="85" t="s">
        <v>127</v>
      </c>
      <c r="M10" s="85" t="s">
        <v>110</v>
      </c>
      <c r="N10" s="150" t="s">
        <v>43</v>
      </c>
      <c r="O10" s="150" t="s">
        <v>43</v>
      </c>
      <c r="P10" s="85" t="s">
        <v>111</v>
      </c>
      <c r="Q10" s="85" t="s">
        <v>128</v>
      </c>
      <c r="R10" s="82" t="s">
        <v>47</v>
      </c>
      <c r="S10" s="83"/>
      <c r="T10" s="84"/>
      <c r="U10" s="85" t="s">
        <v>113</v>
      </c>
      <c r="V10" s="88" t="s">
        <v>129</v>
      </c>
      <c r="W10" s="82" t="s">
        <v>51</v>
      </c>
      <c r="X10" s="83"/>
      <c r="Y10" s="84"/>
      <c r="Z10" s="85" t="s">
        <v>84</v>
      </c>
      <c r="AA10" s="88" t="s">
        <v>130</v>
      </c>
      <c r="AB10" s="151" t="s">
        <v>53</v>
      </c>
      <c r="AC10" s="152"/>
      <c r="AD10" s="153"/>
      <c r="AE10" s="154" t="s">
        <v>55</v>
      </c>
      <c r="AF10" s="155" t="s">
        <v>131</v>
      </c>
      <c r="AG10" s="156" t="s">
        <v>58</v>
      </c>
      <c r="AH10" s="157"/>
      <c r="AI10" s="158"/>
      <c r="AJ10" s="88" t="s">
        <v>87</v>
      </c>
      <c r="AK10" s="131"/>
      <c r="AL10" s="85" t="s">
        <v>88</v>
      </c>
      <c r="AM10" s="82" t="s">
        <v>62</v>
      </c>
      <c r="AN10" s="83"/>
      <c r="AO10" s="84"/>
      <c r="AP10" s="88" t="s">
        <v>90</v>
      </c>
      <c r="AQ10" s="88" t="s">
        <v>118</v>
      </c>
    </row>
    <row r="11" spans="2:47" x14ac:dyDescent="0.3">
      <c r="L11" t="s">
        <v>132</v>
      </c>
    </row>
    <row r="16" spans="2:47" ht="18.75" customHeight="1" x14ac:dyDescent="0.3"/>
  </sheetData>
  <mergeCells count="7">
    <mergeCell ref="AM10:AO10"/>
    <mergeCell ref="D10:F10"/>
    <mergeCell ref="I10:K10"/>
    <mergeCell ref="R10:T10"/>
    <mergeCell ref="W10:Y10"/>
    <mergeCell ref="AB10:AD10"/>
    <mergeCell ref="AG10:AI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РГП та БВР, ГГ-28</vt:lpstr>
      <vt:lpstr>РГП та БВР, РР-50</vt:lpstr>
      <vt:lpstr>РГП та БВР, РР-49</vt:lpstr>
      <vt:lpstr>РГП та БПР, ГР-1мб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Oleh Khomenchuk</dc:creator>
  <cp:lastModifiedBy>Oleh Khomenchuk</cp:lastModifiedBy>
  <dcterms:created xsi:type="dcterms:W3CDTF">2021-05-31T11:40:31Z</dcterms:created>
  <dcterms:modified xsi:type="dcterms:W3CDTF">2021-05-31T11:40:54Z</dcterms:modified>
</cp:coreProperties>
</file>